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ager\Desktop\"/>
    </mc:Choice>
  </mc:AlternateContent>
  <bookViews>
    <workbookView xWindow="0" yWindow="0" windowWidth="13770" windowHeight="10155"/>
  </bookViews>
  <sheets>
    <sheet name="ЗАКАЗ СВОД" sheetId="7" r:id="rId1"/>
    <sheet name="ДОЙПАК" sheetId="5" r:id="rId2"/>
    <sheet name="ШОУБОКС" sheetId="3" r:id="rId3"/>
    <sheet name="РЕКБОКС" sheetId="2" r:id="rId4"/>
  </sheets>
  <externalReferences>
    <externalReference r:id="rId5"/>
  </externalReferences>
  <definedNames>
    <definedName name="_xlnm._FilterDatabase" localSheetId="1" hidden="1">ДОЙПАК!$A$4:$O$135</definedName>
    <definedName name="_xlnm.Print_Area" localSheetId="3">РЕКБОКС!$A$1:$N$211</definedName>
    <definedName name="_xlnm.Print_Area" localSheetId="2">ШОУБОКС!$A$1:$O$224</definedName>
  </definedNames>
  <calcPr calcId="162913" refMode="R1C1"/>
</workbook>
</file>

<file path=xl/calcChain.xml><?xml version="1.0" encoding="utf-8"?>
<calcChain xmlns="http://schemas.openxmlformats.org/spreadsheetml/2006/main">
  <c r="O220" i="3" l="1"/>
  <c r="O216" i="3"/>
  <c r="O212" i="3"/>
  <c r="O208" i="3"/>
  <c r="O203" i="3"/>
  <c r="O199" i="3"/>
  <c r="O195" i="3"/>
  <c r="O190" i="3"/>
  <c r="O185" i="3"/>
  <c r="O181" i="3"/>
  <c r="O176" i="3"/>
  <c r="O172" i="3"/>
  <c r="O167" i="3"/>
  <c r="O162" i="3"/>
  <c r="O158" i="3"/>
  <c r="O153" i="3"/>
  <c r="O149" i="3"/>
  <c r="O145" i="3"/>
  <c r="O141" i="3"/>
  <c r="O137" i="3"/>
  <c r="O133" i="3"/>
  <c r="O129" i="3"/>
  <c r="O125" i="3"/>
  <c r="O121" i="3"/>
  <c r="O117" i="3"/>
  <c r="O113" i="3"/>
  <c r="O109" i="3"/>
  <c r="O105" i="3"/>
  <c r="O101" i="3"/>
  <c r="O97" i="3"/>
  <c r="O93" i="3"/>
  <c r="O89" i="3"/>
  <c r="O85" i="3"/>
  <c r="O81" i="3"/>
  <c r="O76" i="3"/>
  <c r="O72" i="3"/>
  <c r="O68" i="3"/>
  <c r="O64" i="3"/>
  <c r="O60" i="3"/>
  <c r="O56" i="3"/>
  <c r="O52" i="3"/>
  <c r="O48" i="3"/>
  <c r="O44" i="3"/>
  <c r="O40" i="3"/>
  <c r="O36" i="3"/>
  <c r="O31" i="3"/>
  <c r="O27" i="3"/>
  <c r="O23" i="3"/>
  <c r="O19" i="3"/>
  <c r="O15" i="3"/>
  <c r="O11" i="3"/>
  <c r="O7" i="3"/>
  <c r="M220" i="3"/>
  <c r="M216" i="3"/>
  <c r="M212" i="3"/>
  <c r="M208" i="3"/>
  <c r="O224" i="3" l="1"/>
  <c r="AB25" i="7" s="1"/>
  <c r="M203" i="3" l="1"/>
  <c r="M199" i="3"/>
  <c r="M195" i="3"/>
  <c r="M190" i="3"/>
  <c r="M185" i="3"/>
  <c r="M181" i="3"/>
  <c r="M176" i="3"/>
  <c r="M172" i="3"/>
  <c r="M167" i="3"/>
  <c r="M162" i="3"/>
  <c r="M158" i="3"/>
  <c r="M153" i="3"/>
  <c r="M149" i="3"/>
  <c r="M145" i="3"/>
  <c r="M141" i="3"/>
  <c r="M137" i="3"/>
  <c r="M133" i="3"/>
  <c r="M129" i="3"/>
  <c r="M125" i="3"/>
  <c r="M121" i="3"/>
  <c r="M117" i="3"/>
  <c r="M113" i="3"/>
  <c r="M109" i="3"/>
  <c r="M105" i="3"/>
  <c r="M101" i="3"/>
  <c r="M97" i="3"/>
  <c r="M93" i="3"/>
  <c r="M89" i="3"/>
  <c r="M85" i="3"/>
  <c r="M81" i="3"/>
  <c r="M76" i="3"/>
  <c r="M72" i="3"/>
  <c r="M68" i="3"/>
  <c r="M64" i="3"/>
  <c r="M60" i="3"/>
  <c r="M56" i="3"/>
  <c r="M52" i="3"/>
  <c r="M48" i="3"/>
  <c r="M44" i="3"/>
  <c r="M40" i="3"/>
  <c r="M36" i="3"/>
  <c r="M31" i="3"/>
  <c r="M27" i="3"/>
  <c r="M23" i="3"/>
  <c r="M19" i="3"/>
  <c r="M15" i="3"/>
  <c r="M11" i="3"/>
  <c r="M7" i="3"/>
  <c r="L210" i="2"/>
  <c r="L209" i="2"/>
  <c r="L208" i="2"/>
  <c r="L206" i="2"/>
  <c r="H203" i="2" l="1"/>
  <c r="H207" i="2"/>
  <c r="L207" i="2" s="1"/>
  <c r="H201" i="2"/>
  <c r="L201" i="2" s="1"/>
  <c r="H200" i="2"/>
  <c r="L200" i="2" s="1"/>
  <c r="H199" i="2"/>
  <c r="H197" i="2"/>
  <c r="H196" i="2"/>
  <c r="L196" i="2" s="1"/>
  <c r="H195" i="2"/>
  <c r="L195" i="2" s="1"/>
  <c r="H194" i="2"/>
  <c r="L194" i="2" s="1"/>
  <c r="H192" i="2"/>
  <c r="H191" i="2"/>
  <c r="H190" i="2"/>
  <c r="H188" i="2"/>
  <c r="H187" i="2"/>
  <c r="H186" i="2"/>
  <c r="H185" i="2"/>
  <c r="H184" i="2"/>
  <c r="H183" i="2"/>
  <c r="H182" i="2"/>
  <c r="H181" i="2"/>
  <c r="H180" i="2"/>
  <c r="H178" i="2"/>
  <c r="H177" i="2"/>
  <c r="H176" i="2"/>
  <c r="H175" i="2"/>
  <c r="H174" i="2"/>
  <c r="H173" i="2"/>
  <c r="H172" i="2"/>
  <c r="H171" i="2"/>
  <c r="L171" i="2" s="1"/>
  <c r="H169" i="2"/>
  <c r="L169" i="2" s="1"/>
  <c r="H168" i="2"/>
  <c r="L168" i="2" s="1"/>
  <c r="H167" i="2"/>
  <c r="L167" i="2" s="1"/>
  <c r="H166" i="2"/>
  <c r="L166" i="2" s="1"/>
  <c r="H165" i="2"/>
  <c r="L165" i="2" s="1"/>
  <c r="H164" i="2"/>
  <c r="L164" i="2" s="1"/>
  <c r="H162" i="2"/>
  <c r="L162" i="2" s="1"/>
  <c r="H161" i="2"/>
  <c r="L161" i="2" s="1"/>
  <c r="H160" i="2"/>
  <c r="L160" i="2" s="1"/>
  <c r="H159" i="2"/>
  <c r="L159" i="2" s="1"/>
  <c r="H158" i="2"/>
  <c r="L158" i="2" s="1"/>
  <c r="H157" i="2"/>
  <c r="L157" i="2" s="1"/>
  <c r="H156" i="2"/>
  <c r="L156" i="2" s="1"/>
  <c r="H155" i="2"/>
  <c r="L155" i="2" s="1"/>
  <c r="H154" i="2"/>
  <c r="L154" i="2" s="1"/>
  <c r="H153" i="2"/>
  <c r="L153" i="2" s="1"/>
  <c r="H152" i="2"/>
  <c r="L152" i="2" s="1"/>
  <c r="H151" i="2"/>
  <c r="L151" i="2" s="1"/>
  <c r="H150" i="2"/>
  <c r="L150" i="2" s="1"/>
  <c r="H149" i="2"/>
  <c r="L149" i="2" s="1"/>
  <c r="H148" i="2"/>
  <c r="L148" i="2" s="1"/>
  <c r="H147" i="2"/>
  <c r="L147" i="2" s="1"/>
  <c r="H146" i="2"/>
  <c r="L146" i="2" s="1"/>
  <c r="H145" i="2"/>
  <c r="L145" i="2" s="1"/>
  <c r="H144" i="2"/>
  <c r="L144" i="2" s="1"/>
  <c r="H143" i="2"/>
  <c r="L143" i="2" s="1"/>
  <c r="H142" i="2"/>
  <c r="L142" i="2" s="1"/>
  <c r="H141" i="2"/>
  <c r="L141" i="2" s="1"/>
  <c r="H140" i="2"/>
  <c r="L140" i="2" s="1"/>
  <c r="H139" i="2"/>
  <c r="L139" i="2" s="1"/>
  <c r="H138" i="2"/>
  <c r="L138" i="2" s="1"/>
  <c r="H137" i="2"/>
  <c r="L137" i="2" s="1"/>
  <c r="H136" i="2"/>
  <c r="L136" i="2" s="1"/>
  <c r="H135" i="2"/>
  <c r="L135" i="2" s="1"/>
  <c r="H134" i="2"/>
  <c r="L134" i="2" s="1"/>
  <c r="H133" i="2"/>
  <c r="L133" i="2" s="1"/>
  <c r="H132" i="2"/>
  <c r="L132" i="2" s="1"/>
  <c r="H131" i="2"/>
  <c r="L131" i="2" s="1"/>
  <c r="H130" i="2"/>
  <c r="L130" i="2" s="1"/>
  <c r="H129" i="2"/>
  <c r="L129" i="2" s="1"/>
  <c r="H128" i="2"/>
  <c r="L128" i="2" s="1"/>
  <c r="H127" i="2"/>
  <c r="L127" i="2" s="1"/>
  <c r="H126" i="2"/>
  <c r="L126" i="2" s="1"/>
  <c r="H125" i="2"/>
  <c r="L125" i="2" s="1"/>
  <c r="H124" i="2"/>
  <c r="L124" i="2" s="1"/>
  <c r="H123" i="2"/>
  <c r="L123" i="2" s="1"/>
  <c r="H122" i="2"/>
  <c r="L122" i="2" s="1"/>
  <c r="H121" i="2"/>
  <c r="L121" i="2" s="1"/>
  <c r="H120" i="2"/>
  <c r="L120" i="2" s="1"/>
  <c r="H119" i="2"/>
  <c r="L119" i="2" s="1"/>
  <c r="H118" i="2"/>
  <c r="L118" i="2" s="1"/>
  <c r="H117" i="2"/>
  <c r="L117" i="2" s="1"/>
  <c r="H116" i="2"/>
  <c r="L116" i="2" s="1"/>
  <c r="H115" i="2"/>
  <c r="L115" i="2" s="1"/>
  <c r="H114" i="2"/>
  <c r="L114" i="2" s="1"/>
  <c r="H113" i="2"/>
  <c r="L113" i="2" s="1"/>
  <c r="H112" i="2"/>
  <c r="L112" i="2" s="1"/>
  <c r="H111" i="2"/>
  <c r="L111" i="2" s="1"/>
  <c r="H110" i="2"/>
  <c r="L110" i="2" s="1"/>
  <c r="H109" i="2"/>
  <c r="L109" i="2" s="1"/>
  <c r="H108" i="2"/>
  <c r="L108" i="2" s="1"/>
  <c r="H107" i="2"/>
  <c r="L107" i="2" s="1"/>
  <c r="H106" i="2"/>
  <c r="L106" i="2" s="1"/>
  <c r="H105" i="2"/>
  <c r="L105" i="2" s="1"/>
  <c r="H104" i="2"/>
  <c r="L104" i="2" s="1"/>
  <c r="H103" i="2"/>
  <c r="L103" i="2" s="1"/>
  <c r="H102" i="2"/>
  <c r="L102" i="2" s="1"/>
  <c r="H101" i="2"/>
  <c r="L101" i="2" s="1"/>
  <c r="H100" i="2"/>
  <c r="L100" i="2" s="1"/>
  <c r="H99" i="2"/>
  <c r="L99" i="2" s="1"/>
  <c r="H98" i="2"/>
  <c r="L98" i="2" s="1"/>
  <c r="H97" i="2"/>
  <c r="L97" i="2" s="1"/>
  <c r="H96" i="2"/>
  <c r="L96" i="2" s="1"/>
  <c r="H95" i="2"/>
  <c r="L95" i="2" s="1"/>
  <c r="H94" i="2"/>
  <c r="L94" i="2" s="1"/>
  <c r="H93" i="2"/>
  <c r="L93" i="2" s="1"/>
  <c r="H92" i="2"/>
  <c r="L92" i="2" s="1"/>
  <c r="H91" i="2"/>
  <c r="L91" i="2" s="1"/>
  <c r="H90" i="2"/>
  <c r="L90" i="2" s="1"/>
  <c r="H89" i="2"/>
  <c r="L89" i="2" s="1"/>
  <c r="H88" i="2"/>
  <c r="L88" i="2" s="1"/>
  <c r="H87" i="2"/>
  <c r="L87" i="2" s="1"/>
  <c r="H86" i="2"/>
  <c r="L86" i="2" s="1"/>
  <c r="H85" i="2"/>
  <c r="L85" i="2" s="1"/>
  <c r="H84" i="2"/>
  <c r="L84" i="2" s="1"/>
  <c r="H82" i="2"/>
  <c r="L82" i="2" s="1"/>
  <c r="H81" i="2"/>
  <c r="L81" i="2" s="1"/>
  <c r="H80" i="2"/>
  <c r="L80" i="2" s="1"/>
  <c r="H79" i="2"/>
  <c r="L79" i="2" s="1"/>
  <c r="H78" i="2"/>
  <c r="L78" i="2" s="1"/>
  <c r="H77" i="2"/>
  <c r="L77" i="2" s="1"/>
  <c r="H76" i="2"/>
  <c r="L76" i="2" s="1"/>
  <c r="H75" i="2"/>
  <c r="L75" i="2" s="1"/>
  <c r="H74" i="2"/>
  <c r="L74" i="2" s="1"/>
  <c r="H73" i="2"/>
  <c r="L73" i="2" s="1"/>
  <c r="H72" i="2"/>
  <c r="L72" i="2" s="1"/>
  <c r="H71" i="2"/>
  <c r="L71" i="2" s="1"/>
  <c r="H70" i="2"/>
  <c r="L70" i="2" s="1"/>
  <c r="H69" i="2"/>
  <c r="L69" i="2" s="1"/>
  <c r="H68" i="2"/>
  <c r="L68" i="2" s="1"/>
  <c r="H67" i="2"/>
  <c r="L67" i="2" s="1"/>
  <c r="H66" i="2"/>
  <c r="L66" i="2" s="1"/>
  <c r="H65" i="2"/>
  <c r="L65" i="2" s="1"/>
  <c r="H64" i="2"/>
  <c r="L64" i="2" s="1"/>
  <c r="H63" i="2"/>
  <c r="L63" i="2" s="1"/>
  <c r="H62" i="2"/>
  <c r="L62" i="2" s="1"/>
  <c r="H61" i="2"/>
  <c r="L61" i="2" s="1"/>
  <c r="H60" i="2"/>
  <c r="L60" i="2" s="1"/>
  <c r="H59" i="2"/>
  <c r="L59" i="2" s="1"/>
  <c r="H58" i="2"/>
  <c r="L58" i="2" s="1"/>
  <c r="H57" i="2"/>
  <c r="L57" i="2" s="1"/>
  <c r="H56" i="2"/>
  <c r="L56" i="2" s="1"/>
  <c r="H55" i="2"/>
  <c r="L55" i="2" s="1"/>
  <c r="H54" i="2"/>
  <c r="L54" i="2" s="1"/>
  <c r="H53" i="2"/>
  <c r="L53" i="2" s="1"/>
  <c r="H52" i="2"/>
  <c r="L52" i="2" s="1"/>
  <c r="H51" i="2"/>
  <c r="L51" i="2" s="1"/>
  <c r="H50" i="2"/>
  <c r="L50" i="2" s="1"/>
  <c r="H49" i="2"/>
  <c r="L49" i="2" s="1"/>
  <c r="H48" i="2"/>
  <c r="L48" i="2" s="1"/>
  <c r="H47" i="2"/>
  <c r="L47" i="2" s="1"/>
  <c r="H46" i="2"/>
  <c r="L46" i="2" s="1"/>
  <c r="H45" i="2"/>
  <c r="L45" i="2" s="1"/>
  <c r="H44" i="2"/>
  <c r="L44" i="2" s="1"/>
  <c r="H43" i="2"/>
  <c r="L43" i="2" s="1"/>
  <c r="H42" i="2"/>
  <c r="L42" i="2" s="1"/>
  <c r="H41" i="2"/>
  <c r="L41" i="2" s="1"/>
  <c r="H40" i="2"/>
  <c r="L40" i="2" s="1"/>
  <c r="H39" i="2"/>
  <c r="L39" i="2" s="1"/>
  <c r="H8" i="2"/>
  <c r="L8" i="2" s="1"/>
  <c r="H9" i="2"/>
  <c r="L9" i="2" s="1"/>
  <c r="H10" i="2"/>
  <c r="L10" i="2" s="1"/>
  <c r="H11" i="2"/>
  <c r="L11" i="2" s="1"/>
  <c r="H12" i="2"/>
  <c r="L12" i="2" s="1"/>
  <c r="H13" i="2"/>
  <c r="L13" i="2" s="1"/>
  <c r="H14" i="2"/>
  <c r="L14" i="2" s="1"/>
  <c r="H15" i="2"/>
  <c r="L15" i="2" s="1"/>
  <c r="H16" i="2"/>
  <c r="L16" i="2" s="1"/>
  <c r="H17" i="2"/>
  <c r="L17" i="2" s="1"/>
  <c r="H18" i="2"/>
  <c r="L18" i="2" s="1"/>
  <c r="H19" i="2"/>
  <c r="L19" i="2" s="1"/>
  <c r="H20" i="2"/>
  <c r="L20" i="2" s="1"/>
  <c r="H21" i="2"/>
  <c r="L21" i="2" s="1"/>
  <c r="H22" i="2"/>
  <c r="L22" i="2" s="1"/>
  <c r="H23" i="2"/>
  <c r="L23" i="2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7" i="2"/>
  <c r="L7" i="2" s="1"/>
  <c r="O107" i="5" l="1"/>
  <c r="O106" i="5"/>
  <c r="O105" i="5"/>
  <c r="O104" i="5"/>
  <c r="O103" i="5"/>
  <c r="O102" i="5"/>
  <c r="O101" i="5"/>
  <c r="O99" i="5"/>
  <c r="O98" i="5"/>
  <c r="O9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1" i="5"/>
  <c r="I82" i="5"/>
  <c r="I83" i="5"/>
  <c r="I84" i="5"/>
  <c r="I85" i="5"/>
  <c r="I86" i="5"/>
  <c r="I88" i="5"/>
  <c r="I89" i="5"/>
  <c r="I90" i="5"/>
  <c r="I91" i="5"/>
  <c r="I92" i="5"/>
  <c r="I93" i="5"/>
  <c r="I94" i="5"/>
  <c r="I95" i="5"/>
  <c r="I97" i="5"/>
  <c r="M97" i="5" s="1"/>
  <c r="I98" i="5"/>
  <c r="M98" i="5" s="1"/>
  <c r="I99" i="5"/>
  <c r="M99" i="5" s="1"/>
  <c r="I101" i="5"/>
  <c r="M101" i="5" s="1"/>
  <c r="I102" i="5"/>
  <c r="M102" i="5" s="1"/>
  <c r="I103" i="5"/>
  <c r="M103" i="5" s="1"/>
  <c r="I104" i="5"/>
  <c r="M104" i="5" s="1"/>
  <c r="I105" i="5"/>
  <c r="M105" i="5" s="1"/>
  <c r="I106" i="5"/>
  <c r="M106" i="5" s="1"/>
  <c r="I107" i="5"/>
  <c r="M107" i="5" s="1"/>
  <c r="I109" i="5"/>
  <c r="I110" i="5"/>
  <c r="I111" i="5"/>
  <c r="I112" i="5"/>
  <c r="I113" i="5"/>
  <c r="I114" i="5"/>
  <c r="I115" i="5"/>
  <c r="I116" i="5"/>
  <c r="I117" i="5"/>
  <c r="I119" i="5"/>
  <c r="I120" i="5"/>
  <c r="I121" i="5"/>
  <c r="I122" i="5"/>
  <c r="I124" i="5"/>
  <c r="I125" i="5"/>
  <c r="I126" i="5"/>
  <c r="I128" i="5"/>
  <c r="I132" i="5"/>
  <c r="I134" i="5"/>
  <c r="I7" i="5"/>
  <c r="M61" i="5" l="1"/>
  <c r="O61" i="5"/>
  <c r="M62" i="5"/>
  <c r="O62" i="5"/>
  <c r="M65" i="5"/>
  <c r="O65" i="5"/>
  <c r="M68" i="5"/>
  <c r="O68" i="5"/>
  <c r="M70" i="5"/>
  <c r="O70" i="5"/>
  <c r="M71" i="5"/>
  <c r="O71" i="5"/>
  <c r="M72" i="5"/>
  <c r="O72" i="5"/>
  <c r="M73" i="5"/>
  <c r="O73" i="5"/>
  <c r="M74" i="5"/>
  <c r="O74" i="5"/>
  <c r="M75" i="5"/>
  <c r="O75" i="5"/>
  <c r="M78" i="5"/>
  <c r="O78" i="5"/>
  <c r="O134" i="5" l="1"/>
  <c r="M134" i="5"/>
  <c r="O133" i="5"/>
  <c r="M133" i="5"/>
  <c r="O132" i="5"/>
  <c r="M132" i="5"/>
  <c r="O131" i="5"/>
  <c r="O130" i="5"/>
  <c r="M130" i="5"/>
  <c r="O129" i="5"/>
  <c r="M129" i="5"/>
  <c r="O128" i="5"/>
  <c r="M128" i="5"/>
  <c r="O126" i="5"/>
  <c r="M126" i="5"/>
  <c r="O125" i="5"/>
  <c r="M125" i="5"/>
  <c r="O124" i="5"/>
  <c r="M124" i="5"/>
  <c r="O122" i="5"/>
  <c r="M122" i="5"/>
  <c r="O121" i="5"/>
  <c r="M121" i="5"/>
  <c r="O120" i="5"/>
  <c r="M120" i="5"/>
  <c r="O119" i="5"/>
  <c r="M119" i="5"/>
  <c r="O117" i="5"/>
  <c r="M117" i="5"/>
  <c r="O116" i="5"/>
  <c r="M116" i="5"/>
  <c r="O115" i="5"/>
  <c r="M115" i="5"/>
  <c r="O114" i="5"/>
  <c r="M114" i="5"/>
  <c r="O113" i="5"/>
  <c r="M113" i="5"/>
  <c r="O112" i="5"/>
  <c r="M112" i="5"/>
  <c r="O111" i="5"/>
  <c r="M111" i="5"/>
  <c r="O110" i="5"/>
  <c r="M110" i="5"/>
  <c r="O109" i="5"/>
  <c r="M109" i="5"/>
  <c r="O95" i="5"/>
  <c r="M95" i="5"/>
  <c r="O94" i="5"/>
  <c r="M94" i="5"/>
  <c r="O93" i="5"/>
  <c r="M93" i="5"/>
  <c r="O92" i="5"/>
  <c r="M92" i="5"/>
  <c r="O91" i="5"/>
  <c r="M91" i="5"/>
  <c r="O90" i="5"/>
  <c r="M90" i="5"/>
  <c r="O89" i="5"/>
  <c r="M89" i="5"/>
  <c r="O88" i="5"/>
  <c r="O86" i="5"/>
  <c r="O85" i="5"/>
  <c r="O84" i="5"/>
  <c r="O83" i="5"/>
  <c r="O82" i="5"/>
  <c r="O81" i="5"/>
  <c r="O79" i="5"/>
  <c r="M79" i="5"/>
  <c r="O77" i="5"/>
  <c r="M77" i="5"/>
  <c r="O76" i="5"/>
  <c r="M76" i="5"/>
  <c r="O69" i="5"/>
  <c r="M69" i="5"/>
  <c r="O67" i="5"/>
  <c r="M67" i="5"/>
  <c r="O66" i="5"/>
  <c r="M66" i="5"/>
  <c r="O64" i="5"/>
  <c r="M64" i="5"/>
  <c r="O63" i="5"/>
  <c r="M63" i="5"/>
  <c r="O59" i="5"/>
  <c r="M59" i="5"/>
  <c r="O58" i="5"/>
  <c r="M58" i="5"/>
  <c r="O57" i="5"/>
  <c r="M57" i="5"/>
  <c r="O56" i="5"/>
  <c r="M56" i="5"/>
  <c r="O55" i="5"/>
  <c r="M55" i="5"/>
  <c r="O54" i="5"/>
  <c r="M54" i="5"/>
  <c r="O53" i="5"/>
  <c r="M53" i="5"/>
  <c r="O52" i="5"/>
  <c r="M52" i="5"/>
  <c r="O51" i="5"/>
  <c r="M51" i="5"/>
  <c r="O50" i="5"/>
  <c r="M50" i="5"/>
  <c r="O49" i="5"/>
  <c r="M49" i="5"/>
  <c r="O48" i="5"/>
  <c r="M48" i="5"/>
  <c r="O47" i="5"/>
  <c r="M47" i="5"/>
  <c r="O46" i="5"/>
  <c r="M46" i="5"/>
  <c r="O45" i="5"/>
  <c r="M45" i="5"/>
  <c r="O44" i="5"/>
  <c r="M44" i="5"/>
  <c r="O43" i="5"/>
  <c r="M43" i="5"/>
  <c r="O42" i="5"/>
  <c r="M42" i="5"/>
  <c r="O41" i="5"/>
  <c r="M41" i="5"/>
  <c r="O40" i="5"/>
  <c r="M40" i="5"/>
  <c r="O39" i="5"/>
  <c r="M39" i="5"/>
  <c r="O38" i="5"/>
  <c r="M38" i="5"/>
  <c r="O37" i="5"/>
  <c r="M37" i="5"/>
  <c r="O36" i="5"/>
  <c r="M36" i="5"/>
  <c r="O35" i="5"/>
  <c r="M35" i="5"/>
  <c r="O34" i="5"/>
  <c r="M34" i="5"/>
  <c r="O33" i="5"/>
  <c r="M33" i="5"/>
  <c r="O32" i="5"/>
  <c r="M32" i="5"/>
  <c r="O30" i="5"/>
  <c r="M30" i="5"/>
  <c r="O29" i="5"/>
  <c r="M29" i="5"/>
  <c r="O28" i="5"/>
  <c r="M28" i="5"/>
  <c r="O27" i="5"/>
  <c r="M27" i="5"/>
  <c r="O26" i="5"/>
  <c r="M26" i="5"/>
  <c r="O25" i="5"/>
  <c r="M25" i="5"/>
  <c r="O24" i="5"/>
  <c r="M24" i="5"/>
  <c r="O23" i="5"/>
  <c r="M23" i="5"/>
  <c r="O22" i="5"/>
  <c r="M22" i="5"/>
  <c r="O21" i="5"/>
  <c r="M21" i="5"/>
  <c r="O20" i="5"/>
  <c r="M20" i="5"/>
  <c r="O19" i="5"/>
  <c r="M19" i="5"/>
  <c r="O18" i="5"/>
  <c r="M18" i="5"/>
  <c r="O17" i="5"/>
  <c r="M17" i="5"/>
  <c r="O16" i="5"/>
  <c r="M16" i="5"/>
  <c r="O15" i="5"/>
  <c r="M15" i="5"/>
  <c r="O14" i="5"/>
  <c r="M14" i="5"/>
  <c r="O13" i="5"/>
  <c r="M13" i="5"/>
  <c r="O12" i="5"/>
  <c r="M12" i="5"/>
  <c r="O11" i="5"/>
  <c r="M11" i="5"/>
  <c r="O10" i="5"/>
  <c r="M10" i="5"/>
  <c r="O9" i="5"/>
  <c r="M9" i="5"/>
  <c r="O8" i="5"/>
  <c r="M8" i="5"/>
  <c r="O7" i="5"/>
  <c r="M7" i="5"/>
  <c r="O135" i="5" l="1"/>
  <c r="AB19" i="7" s="1"/>
  <c r="L185" i="2" l="1"/>
  <c r="L181" i="2"/>
  <c r="L177" i="2"/>
  <c r="L173" i="2"/>
  <c r="L204" i="2"/>
  <c r="L192" i="2"/>
  <c r="L188" i="2"/>
  <c r="L184" i="2"/>
  <c r="L180" i="2"/>
  <c r="L176" i="2"/>
  <c r="L172" i="2"/>
  <c r="L205" i="2"/>
  <c r="L197" i="2"/>
  <c r="L203" i="2"/>
  <c r="L199" i="2"/>
  <c r="L191" i="2"/>
  <c r="L187" i="2"/>
  <c r="L183" i="2"/>
  <c r="L175" i="2"/>
  <c r="L190" i="2"/>
  <c r="L186" i="2"/>
  <c r="L182" i="2"/>
  <c r="L178" i="2"/>
  <c r="L174" i="2"/>
  <c r="N210" i="2"/>
  <c r="N209" i="2"/>
  <c r="N208" i="2"/>
  <c r="N207" i="2"/>
  <c r="N206" i="2"/>
  <c r="N205" i="2"/>
  <c r="N204" i="2"/>
  <c r="N203" i="2"/>
  <c r="N201" i="2"/>
  <c r="N200" i="2"/>
  <c r="N199" i="2"/>
  <c r="N197" i="2"/>
  <c r="N196" i="2"/>
  <c r="N195" i="2"/>
  <c r="N194" i="2"/>
  <c r="N192" i="2"/>
  <c r="N191" i="2"/>
  <c r="N190" i="2"/>
  <c r="N188" i="2"/>
  <c r="N187" i="2"/>
  <c r="N186" i="2"/>
  <c r="N185" i="2"/>
  <c r="N184" i="2"/>
  <c r="N183" i="2"/>
  <c r="N182" i="2"/>
  <c r="N181" i="2"/>
  <c r="N180" i="2"/>
  <c r="N178" i="2"/>
  <c r="N177" i="2"/>
  <c r="N176" i="2"/>
  <c r="N175" i="2"/>
  <c r="N174" i="2"/>
  <c r="N173" i="2"/>
  <c r="N172" i="2"/>
  <c r="N171" i="2"/>
  <c r="N169" i="2"/>
  <c r="N168" i="2"/>
  <c r="N167" i="2"/>
  <c r="N166" i="2"/>
  <c r="N165" i="2"/>
  <c r="N164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211" i="2" l="1"/>
  <c r="AB22" i="7" s="1"/>
  <c r="AB28" i="7" l="1"/>
  <c r="AB33" i="7"/>
</calcChain>
</file>

<file path=xl/comments1.xml><?xml version="1.0" encoding="utf-8"?>
<comments xmlns="http://schemas.openxmlformats.org/spreadsheetml/2006/main">
  <authors>
    <author>Косарева Нина Владимировна</author>
  </authors>
  <commentList>
    <comment ref="N5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Заполните столбец "Количество" в каждой выбранной позиции.</t>
        </r>
      </text>
    </comment>
  </commentList>
</comments>
</file>

<file path=xl/comments2.xml><?xml version="1.0" encoding="utf-8"?>
<comments xmlns="http://schemas.openxmlformats.org/spreadsheetml/2006/main">
  <authors>
    <author>Косарева Нина Владимировна</author>
  </authors>
  <commentList>
    <comment ref="N5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Заполните столбец "Количество" в каждой выбранной позиции.</t>
        </r>
      </text>
    </comment>
  </commentList>
</comments>
</file>

<file path=xl/comments3.xml><?xml version="1.0" encoding="utf-8"?>
<comments xmlns="http://schemas.openxmlformats.org/spreadsheetml/2006/main">
  <authors>
    <author>Косарева Нина Владимировна</author>
  </authors>
  <commentList>
    <comment ref="M5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Заполните столбец "Количество" в каждой выбранной позиции.</t>
        </r>
      </text>
    </comment>
  </commentList>
</comments>
</file>

<file path=xl/sharedStrings.xml><?xml version="1.0" encoding="utf-8"?>
<sst xmlns="http://schemas.openxmlformats.org/spreadsheetml/2006/main" count="4029" uniqueCount="798">
  <si>
    <t>ВИД</t>
  </si>
  <si>
    <t>ТИП</t>
  </si>
  <si>
    <t>СОРТ</t>
  </si>
  <si>
    <t>НАИМЕНОВАНИЕ</t>
  </si>
  <si>
    <t>ФОТО</t>
  </si>
  <si>
    <t>ЦВЕТ</t>
  </si>
  <si>
    <t>ЗАКАЗ</t>
  </si>
  <si>
    <t>Лилия</t>
  </si>
  <si>
    <t>СТОИМОСТЬ</t>
  </si>
  <si>
    <t>Lilium</t>
  </si>
  <si>
    <t>азиатский гибрид</t>
  </si>
  <si>
    <t>Bright Diamond</t>
  </si>
  <si>
    <t>Lilium Bright Diamond</t>
  </si>
  <si>
    <t>Лилия Брайт Даймонд Lilium Bright Diamond (азиат., белый)</t>
  </si>
  <si>
    <t>белый</t>
  </si>
  <si>
    <t>110-120 см</t>
  </si>
  <si>
    <t>14/+</t>
  </si>
  <si>
    <t>Golden Tycoon</t>
  </si>
  <si>
    <t>Lilium Golden Tycoon</t>
  </si>
  <si>
    <t>Лилия Голден Тайкун Lilium Golden Tycoon (азиат., желтый)</t>
  </si>
  <si>
    <t>желтый</t>
  </si>
  <si>
    <t>95-110 см</t>
  </si>
  <si>
    <t>Orange County</t>
  </si>
  <si>
    <t>Lilium Orange County</t>
  </si>
  <si>
    <t>Лилии Оранж Каунти Lilium Orange County (азиат., махр., оранжевый)</t>
  </si>
  <si>
    <t>оранжевый</t>
  </si>
  <si>
    <t>Secret Kiss</t>
  </si>
  <si>
    <t>Lilium Secret Kiss</t>
  </si>
  <si>
    <t>Лилия Секрет Кисс Lilium Secret Kiss (азиат., бордовый)</t>
  </si>
  <si>
    <t>бордовый</t>
  </si>
  <si>
    <t>Orange Twins</t>
  </si>
  <si>
    <t>Lilium Orange Twins</t>
  </si>
  <si>
    <t>Лилия Оранж Твинс Lilium Orange Twins (азиат., махр., оранжевый)</t>
  </si>
  <si>
    <t>восточный гибрид</t>
  </si>
  <si>
    <t>Casa Blanca</t>
  </si>
  <si>
    <t>Lilium Casa Blanca</t>
  </si>
  <si>
    <t>Лилия Каса Бланка Lilium Casa Blanca (восточн., белый)</t>
  </si>
  <si>
    <t>16/+</t>
  </si>
  <si>
    <t>Hotline</t>
  </si>
  <si>
    <t>Lilium Hotline</t>
  </si>
  <si>
    <t>Лилия Хотлайн Lilium Hotline (восточн., белый)</t>
  </si>
  <si>
    <t>Josephine</t>
  </si>
  <si>
    <t>Lilium Josephine</t>
  </si>
  <si>
    <t>Лилия Жозефинан Lilium Josephine (восточн., розовый)</t>
  </si>
  <si>
    <t>розовый</t>
  </si>
  <si>
    <t>85-95 см</t>
  </si>
  <si>
    <t>Montezuma</t>
  </si>
  <si>
    <t>Lilium Montezuma</t>
  </si>
  <si>
    <t>Лилия Монтезума Lilium Montezuma (восточн., красный)</t>
  </si>
  <si>
    <t>красный</t>
  </si>
  <si>
    <t>120-140 см</t>
  </si>
  <si>
    <t>Tiger Woods</t>
  </si>
  <si>
    <t>Lilium Tiger Woods</t>
  </si>
  <si>
    <t>Лилия Тайгер Вудз Lilium Tiger Woods (восточн., белый)</t>
  </si>
  <si>
    <t>75-85 см</t>
  </si>
  <si>
    <t>ОТ-гибрид</t>
  </si>
  <si>
    <t>Miss Patchwork</t>
  </si>
  <si>
    <t>Lilium Miss Patchwork</t>
  </si>
  <si>
    <t>Лилия Мисс Пэчворк Lilium Miss Patchwork (ОТ гибрид, бордовый)</t>
  </si>
  <si>
    <t>Orange Space</t>
  </si>
  <si>
    <t>Lilium Orange Space</t>
  </si>
  <si>
    <t>Лилия Оранж Спейс Lilium Orange Space (ОТ гибрид, оранжевый)</t>
  </si>
  <si>
    <t>oriental Garden Party</t>
  </si>
  <si>
    <t>Lilium oriental Garden Party</t>
  </si>
  <si>
    <t>Лилия Гарден Пати Lilium Garden Party (восточн, низкоросл, белый)</t>
  </si>
  <si>
    <t>35-45 см</t>
  </si>
  <si>
    <t>Mona Lisa</t>
  </si>
  <si>
    <t>Lilium Mona Lisa</t>
  </si>
  <si>
    <t>Лилия Мона Лиза Lilium Mona Lisa (восточн, низкоросл, розовый)</t>
  </si>
  <si>
    <t>Crimson Pixie</t>
  </si>
  <si>
    <t>Lilium Crimson Pixie</t>
  </si>
  <si>
    <t>Лилия Кримсон Пикси Lilium Crimson Pixie (восточн, низкоросл, красный)</t>
  </si>
  <si>
    <t>Гладиолус</t>
  </si>
  <si>
    <t>Gladiolus</t>
  </si>
  <si>
    <t>Blue Mountain</t>
  </si>
  <si>
    <t>Gladiolus Blue Mountain</t>
  </si>
  <si>
    <t>Гладиолус Блю Маунтин Gladiolus Blue Mountain (крупноцветк., синий)</t>
  </si>
  <si>
    <t>синий</t>
  </si>
  <si>
    <t>12/+</t>
  </si>
  <si>
    <t>Funny Fiction</t>
  </si>
  <si>
    <t>Gladiolus Funny Fiction</t>
  </si>
  <si>
    <t>Гладиолус Фанни Фикшн Gladiolus Funny Fiction (лиловый)</t>
  </si>
  <si>
    <t>лиловый</t>
  </si>
  <si>
    <t>Costa</t>
  </si>
  <si>
    <t>Gladiolus Costa</t>
  </si>
  <si>
    <t>Гладиолус Коста Gladiolus Costa (крупноцветк., гофр., сиреневый)</t>
  </si>
  <si>
    <t>сиреневый</t>
  </si>
  <si>
    <t>Espresso</t>
  </si>
  <si>
    <t>Gladiolus Espresso</t>
  </si>
  <si>
    <t>Гладиолус Эспрессо Gladiolus Espresso (бордовый)</t>
  </si>
  <si>
    <t>Halloween</t>
  </si>
  <si>
    <t>Gladiolus Halloween</t>
  </si>
  <si>
    <t>Гладиолус Хэллоуин Gladiolus Halloween (крупноцветк., желтый)</t>
  </si>
  <si>
    <t>Hidden Treasure</t>
  </si>
  <si>
    <t>Gladiolus Hidden Treasure</t>
  </si>
  <si>
    <t>Гладиолус Хидден Треже Gladiolus Hidden Treasure (крупноцветк., фиолетовый)</t>
  </si>
  <si>
    <t>фиолетовый</t>
  </si>
  <si>
    <t>Homecoming</t>
  </si>
  <si>
    <t>Gladiolus Homecoming</t>
  </si>
  <si>
    <t>Гладиолус Хоумкаминг Gladiolus Homecoming (крупноцветк., белый)</t>
  </si>
  <si>
    <t>Indian Summer</t>
  </si>
  <si>
    <t>Gladiolus Indian Summer</t>
  </si>
  <si>
    <t>Гладиолус Индиан Саммер Gladiolus Indian Summer (крупноцветк., коричневый)</t>
  </si>
  <si>
    <t>коричневый</t>
  </si>
  <si>
    <t>Jester</t>
  </si>
  <si>
    <t>Gladiolus Jester</t>
  </si>
  <si>
    <t>Гладиолус Джестер Gladiolus Jester (крупноцветк., желтый)</t>
  </si>
  <si>
    <t>Mascagni</t>
  </si>
  <si>
    <t>Gladiolus Mascagni</t>
  </si>
  <si>
    <t>Гладиолус Масканьи Gladiolus Mascagni (крупноцветк., батерфляй, красный)</t>
  </si>
  <si>
    <t>Nova Lux</t>
  </si>
  <si>
    <t>Gladiolus Nova Lux</t>
  </si>
  <si>
    <t>Гладиолус Нова Люкс Gladiolus Nova Lux (крупноцветк., батерфляй, желтый)</t>
  </si>
  <si>
    <t>Passos</t>
  </si>
  <si>
    <t>Gladiolus Passos</t>
  </si>
  <si>
    <t>Гладиолус Пассос Gladiolus Passos (крупноцветк., сиреневый)</t>
  </si>
  <si>
    <t>Praha</t>
  </si>
  <si>
    <t>Gladiolus Praha</t>
  </si>
  <si>
    <t>Гладиолус Прага Gladiolus Praha (крупноцветк., батерфляй, лососевый)</t>
  </si>
  <si>
    <t>лососевый</t>
  </si>
  <si>
    <t>Prince of Orange</t>
  </si>
  <si>
    <t>Gladiolus Prince of Orange</t>
  </si>
  <si>
    <t>Гладиолус Принц оф Оранж Gladiolus Prince of Orange (крупноцветк., оранжевый)</t>
  </si>
  <si>
    <t>Purple Flora</t>
  </si>
  <si>
    <t>Gladiolus Purple Flora</t>
  </si>
  <si>
    <t>Гладиолус Пепл Флор Gladiolus Purple Flora (крупноцветк., гофр., фиолетовый)</t>
  </si>
  <si>
    <t>Traderhorn</t>
  </si>
  <si>
    <t>Gladiolus Traderhorn</t>
  </si>
  <si>
    <t>Гладиолус Традехорн Gladiolus Traderhorn (крупноцветк., батерфляй, алый)</t>
  </si>
  <si>
    <t>алый</t>
  </si>
  <si>
    <t>140-160 см</t>
  </si>
  <si>
    <t>Solist</t>
  </si>
  <si>
    <t>Gladiolus Solist</t>
  </si>
  <si>
    <t>Гладиолус Солист Gladiolus Solist (белый)</t>
  </si>
  <si>
    <t>Adrenaline</t>
  </si>
  <si>
    <t>Gladiolus Adrenaline</t>
  </si>
  <si>
    <t>Гладиолус Адреналин Gladiolus Adrenalin (крупноцветк., розовый)</t>
  </si>
  <si>
    <t>After Shock</t>
  </si>
  <si>
    <t>Gladiolus After Shock</t>
  </si>
  <si>
    <t>Гладиолус Афте Шок Gladiolus After Shock (крупноцветк., алый)</t>
  </si>
  <si>
    <t>Cote D'Azur</t>
  </si>
  <si>
    <t>Gladiolus Cote D'Azur</t>
  </si>
  <si>
    <t>Гладиолус Котэ Д Азур Gladiolus Cote D'Azur (крупноцветк., гофр., фиолетовый)</t>
  </si>
  <si>
    <t>Evergreen</t>
  </si>
  <si>
    <t>Gladiolus Evergreen</t>
  </si>
  <si>
    <t>Гладиолус Эвергрин Gladiolus Evergreen (крупноцветк., зеленый)</t>
  </si>
  <si>
    <t>зеленый</t>
  </si>
  <si>
    <t>Krasnodar</t>
  </si>
  <si>
    <t>Gladiolus Krasnodar</t>
  </si>
  <si>
    <t>Гладиолус Краснодар Gladiolus Krasnodar (крупноцветк., гофр, малиновый)</t>
  </si>
  <si>
    <t>малиновый</t>
  </si>
  <si>
    <t>Minsk</t>
  </si>
  <si>
    <t>Gladiolus Minsk</t>
  </si>
  <si>
    <t>Гладиолус Минск Gladiolus Minsk (крупноцветк., гофр, сиреневый)</t>
  </si>
  <si>
    <t>Tabasco</t>
  </si>
  <si>
    <t>Gladiolus Tabasco</t>
  </si>
  <si>
    <t>Гладиолус Табаско Gladiolus Tabasco (крупноцветк., гофр, оранжевый)</t>
  </si>
  <si>
    <t>Георгин</t>
  </si>
  <si>
    <t>Dahlia</t>
  </si>
  <si>
    <t>Eveline</t>
  </si>
  <si>
    <t>Dahlia Eveline</t>
  </si>
  <si>
    <t>Георгина Эвелин Dahlia Eveline (шаровидн., махр., белый)</t>
  </si>
  <si>
    <t>Kelvin Floodlight</t>
  </si>
  <si>
    <t>Dahlia Kelvin Floodlight</t>
  </si>
  <si>
    <t>Георгина Келвин Флудлайт Dahlia Kelvin Floodlight (шаровидн., махр., желтый)</t>
  </si>
  <si>
    <t>Blue Boy</t>
  </si>
  <si>
    <t>Dahlia Blue Boy</t>
  </si>
  <si>
    <t>Георгина Блю Бой Dahlia Blue Boy (махр., фиолетовый)</t>
  </si>
  <si>
    <t>Glory of Heemstede</t>
  </si>
  <si>
    <t>Dahlia Glory of Heemstede</t>
  </si>
  <si>
    <t>Георгина Глори оф Хемстед Dahlia Glory of Heemstede (махр., желтый)</t>
  </si>
  <si>
    <t>Karma Choc</t>
  </si>
  <si>
    <t>Dahlia Karma Choc</t>
  </si>
  <si>
    <t>Георгина Карма Чок Dahlia Karma Choc (махр., красный)</t>
  </si>
  <si>
    <t>Maxime</t>
  </si>
  <si>
    <t>Dahlia Maxime</t>
  </si>
  <si>
    <t>Георгина Максим Dahlia Maxime (махр., оранжевый)</t>
  </si>
  <si>
    <t>Selina</t>
  </si>
  <si>
    <t>Dahlia Selina</t>
  </si>
  <si>
    <t>Георгина Селина Dahlia Selina (махр., красный)</t>
  </si>
  <si>
    <t>Smokey</t>
  </si>
  <si>
    <t>Dahlia Smokey</t>
  </si>
  <si>
    <t>Георгина Смоки Dahlia Smokey (махр., белый)</t>
  </si>
  <si>
    <t>Bluesette</t>
  </si>
  <si>
    <t>Dahlia Bluesette</t>
  </si>
  <si>
    <t>Георгина Блюсетт Dahlia Bluesette (низкоросл., махр., фиолетовый)</t>
  </si>
  <si>
    <t>Topmix Orange</t>
  </si>
  <si>
    <t>Dahlia Topmix Orange</t>
  </si>
  <si>
    <t>Георгина Топмикс Оранж Dahlia Topmix Orange (низкоросл., оранжевый)</t>
  </si>
  <si>
    <t>25-35 см</t>
  </si>
  <si>
    <t>55-65 см</t>
  </si>
  <si>
    <t>Лилейник</t>
  </si>
  <si>
    <t>Hemerocallis</t>
  </si>
  <si>
    <t>Blizzard Bay</t>
  </si>
  <si>
    <t>Hemerocallis Blizzard Bay</t>
  </si>
  <si>
    <t>65-75 см</t>
  </si>
  <si>
    <t>Double Pink</t>
  </si>
  <si>
    <t>Hemerocallis Double Pink</t>
  </si>
  <si>
    <t>Edge Ahead</t>
  </si>
  <si>
    <t>Hemerocallis Edge Ahead</t>
  </si>
  <si>
    <t>Mauna Loa</t>
  </si>
  <si>
    <t>Hemerocallis Mauna Loa</t>
  </si>
  <si>
    <t>Pandora's Box</t>
  </si>
  <si>
    <t>Hemerocallis Pandora's Box</t>
  </si>
  <si>
    <t>кремовый/ванильный</t>
  </si>
  <si>
    <t>Stella d'Oro</t>
  </si>
  <si>
    <t>Hemerocallis Stella d'Oro</t>
  </si>
  <si>
    <t>Strawberry Candy</t>
  </si>
  <si>
    <t>Hemerocallis Strawberry Candy</t>
  </si>
  <si>
    <t>45-55 см</t>
  </si>
  <si>
    <t>Канна</t>
  </si>
  <si>
    <t>Canna</t>
  </si>
  <si>
    <t>Cherry Red</t>
  </si>
  <si>
    <t>Canna Cherry Red</t>
  </si>
  <si>
    <t>Louis Cottin</t>
  </si>
  <si>
    <t>Canna Louis Cottin</t>
  </si>
  <si>
    <t>Reine Charlotte</t>
  </si>
  <si>
    <t>Canna Reine Charlotte</t>
  </si>
  <si>
    <t>Caballero</t>
  </si>
  <si>
    <t>Canna Caballero</t>
  </si>
  <si>
    <t>Firebird</t>
  </si>
  <si>
    <t>Canna Firebird</t>
  </si>
  <si>
    <t>Rose Futurity</t>
  </si>
  <si>
    <t>Canna Rose Futurity</t>
  </si>
  <si>
    <t>Калла</t>
  </si>
  <si>
    <t>Zantedeschia</t>
  </si>
  <si>
    <t>Purple Haze</t>
  </si>
  <si>
    <t>Zantedeschia Purple Haze</t>
  </si>
  <si>
    <t>Albomaculata</t>
  </si>
  <si>
    <t>Zantedeschia Albomaculata</t>
  </si>
  <si>
    <t>Auckland</t>
  </si>
  <si>
    <t>Zantedeschia Auckland</t>
  </si>
  <si>
    <t>Best Gold</t>
  </si>
  <si>
    <t>Zantedeschia Best Gold</t>
  </si>
  <si>
    <t>Schwarzwalder</t>
  </si>
  <si>
    <t>Zantedeschia Schwarzwalder</t>
  </si>
  <si>
    <t>черный</t>
  </si>
  <si>
    <t>Passio</t>
  </si>
  <si>
    <t>Zantedeschia Passio</t>
  </si>
  <si>
    <t>Picasso</t>
  </si>
  <si>
    <t>Zantedeschia Picasso</t>
  </si>
  <si>
    <t>Red Sox</t>
  </si>
  <si>
    <t>Zantedeschia Red Sox</t>
  </si>
  <si>
    <t>Cannes</t>
  </si>
  <si>
    <t>Lilium Cannes</t>
  </si>
  <si>
    <t>Лилия Каннес Lilium Cannes (азиат., розовый)</t>
  </si>
  <si>
    <t>Chianti</t>
  </si>
  <si>
    <t>Lilium Chianti</t>
  </si>
  <si>
    <t>Лилия Кьянти Lilium Chianti (азиат., розовый)</t>
  </si>
  <si>
    <t>Lollypop</t>
  </si>
  <si>
    <t>Lilium Lollypop</t>
  </si>
  <si>
    <t>Лилия Лоллипоп Lilium Lollypop (азиат., розовый)</t>
  </si>
  <si>
    <t>Luxor</t>
  </si>
  <si>
    <t>Lilium Luxor</t>
  </si>
  <si>
    <t>Лилия Люксор Lilium Luxor (азиат., абрикосовый)</t>
  </si>
  <si>
    <t>абрикосовый</t>
  </si>
  <si>
    <t>Medoc</t>
  </si>
  <si>
    <t>Lilium Medoc</t>
  </si>
  <si>
    <t>Лилия Медок Lilium Medoc (азиат., розовый)</t>
  </si>
  <si>
    <t>Tasmania</t>
  </si>
  <si>
    <t>Lilium Tasmania</t>
  </si>
  <si>
    <t>Лилия Тасмания Lilium Tasmania (азиат., желтый)</t>
  </si>
  <si>
    <t>White Pixels</t>
  </si>
  <si>
    <t>Lilium White Pixels</t>
  </si>
  <si>
    <t>Лилии Уайт Пикселс Lilium White Pixels (азиат., желтый)</t>
  </si>
  <si>
    <t>Candy Blossom</t>
  </si>
  <si>
    <t>Lilium Candy Blossom</t>
  </si>
  <si>
    <t>Лилии Кэнди Блоссом Lilium Candy Blossom (азиат., махр., розовый)</t>
  </si>
  <si>
    <t>Fata Morgana</t>
  </si>
  <si>
    <t>Lilium Fata Morgana</t>
  </si>
  <si>
    <t>Лилия Фата Моргана Lilium Fata Morgana (азиат., махр., желтый)</t>
  </si>
  <si>
    <t>Apricot Star</t>
  </si>
  <si>
    <t>Lilium Apricot Star</t>
  </si>
  <si>
    <t>Лилия Эприкот Стар Lilium Apricot Star (восточн., оранжевый)</t>
  </si>
  <si>
    <t>Aubade</t>
  </si>
  <si>
    <t>Lilium Aubade</t>
  </si>
  <si>
    <t>Лилия Аубаде Lilium Aubade (восточн., белый)</t>
  </si>
  <si>
    <t>Stargazer</t>
  </si>
  <si>
    <t>Lilium Stargazer</t>
  </si>
  <si>
    <t>Лилия Старгейзер Lilium Stargazer (восточн., красный)</t>
  </si>
  <si>
    <t>Easter Moon</t>
  </si>
  <si>
    <t>Lilium Easter Moon</t>
  </si>
  <si>
    <t>Лилия Истерн Мун Lilium Easter Moon (ОТ гибрид, розовый)</t>
  </si>
  <si>
    <t>Miss Lily</t>
  </si>
  <si>
    <t>Lilium Miss Lily</t>
  </si>
  <si>
    <t>Лилия Мисс Лили Lilium Miss Lily (ОТ гибрид, красный)</t>
  </si>
  <si>
    <t>Mister Cas</t>
  </si>
  <si>
    <t>Lilium Mister Cas</t>
  </si>
  <si>
    <t>Лилия Мистер Кас Lilium Mister Cas (ОТ гибрид, желтый)</t>
  </si>
  <si>
    <t>Muscadet</t>
  </si>
  <si>
    <t>Lilium Muscadet</t>
  </si>
  <si>
    <t>Лилия Мускадет Lilium Muscadet (восточн, низкоросл, белый)</t>
  </si>
  <si>
    <t>Cimarosa</t>
  </si>
  <si>
    <t>Gladiolus Cimarosa</t>
  </si>
  <si>
    <t>Гладиолус Цимароза Gladiolus Cimarosa (крупноцветк., гофр., розовый)</t>
  </si>
  <si>
    <t>Elvive</t>
  </si>
  <si>
    <t>Gladiolus Elvive</t>
  </si>
  <si>
    <t>Гладиолус Элвайв Gladiolus Elvive (гофрир., фиолетовый)</t>
  </si>
  <si>
    <t>Femme Fatale</t>
  </si>
  <si>
    <t>Gladiolus Femme Fatale</t>
  </si>
  <si>
    <t>Гладиолус Фем Фаталь Gladiolus Femme Fatale (крупноцветк., гофр., сиреневый)</t>
  </si>
  <si>
    <t>Fenomenal</t>
  </si>
  <si>
    <t>Gladiolus Fenomenal</t>
  </si>
  <si>
    <t>Гладиолус Феноменал Gladiolus Fenomenal (крупноцветк., гофр., кремовый)</t>
  </si>
  <si>
    <t>кремовый</t>
  </si>
  <si>
    <t>Fiorentina</t>
  </si>
  <si>
    <t>Gladiolus Fiorentina</t>
  </si>
  <si>
    <t>Гладиолус Фиоретина Gladiolus Fiorentina (крупноцветк., батерфляй, белый)</t>
  </si>
  <si>
    <t>Lumiere</t>
  </si>
  <si>
    <t>Gladiolus Lumiere</t>
  </si>
  <si>
    <t>Гладиолус Люмьер Gladiolus Lumiere (крупноцветк., малиновый)</t>
  </si>
  <si>
    <t>Match Point</t>
  </si>
  <si>
    <t>Gladiolus Match Point</t>
  </si>
  <si>
    <t>Гладиолус Матч Пойнт Gladiolus Match Point (крупноцветк., красный)</t>
  </si>
  <si>
    <t>Moonlight Shadow</t>
  </si>
  <si>
    <t>Gladiolus Moonlight Shadow</t>
  </si>
  <si>
    <t>Гладиолус Мунлайт Шэдоу Gladiolus Moonlight Shadow (крупноцветк., гофр., лайм)</t>
  </si>
  <si>
    <t>лайм/лимонный</t>
  </si>
  <si>
    <t>Roma</t>
  </si>
  <si>
    <t>Gladiolus Roma</t>
  </si>
  <si>
    <t>Гладиолус Рим Gladiolus Roma (крупноцветк., красный)</t>
  </si>
  <si>
    <t>Rose Supreme</t>
  </si>
  <si>
    <t>Gladiolus Rose Supreme</t>
  </si>
  <si>
    <t>Гладиолус Роуз Супрем Gladiolus Rose Supreme (крупноцветк., розовый)</t>
  </si>
  <si>
    <t>Spic and Span</t>
  </si>
  <si>
    <t>Gladiolus Spic and Span</t>
  </si>
  <si>
    <t>Гладиолус Спик энд Спан Gladiolus Spic and Span (крупноцветк., батерф. розовый)</t>
  </si>
  <si>
    <t>Shaka Zulu</t>
  </si>
  <si>
    <t>Gladiolus Shaka Zulu</t>
  </si>
  <si>
    <t>Гладиолус Шака Зулу Gladiolus Shaka Zulu (крупноцветк., бордовый)</t>
  </si>
  <si>
    <t>Vandohla</t>
  </si>
  <si>
    <t>Gladiolus Vandohla</t>
  </si>
  <si>
    <t>Гладиолус Вандола Gladiolus Vandohla (крупноцветк.,гофр., розовый)</t>
  </si>
  <si>
    <t>White Prosperity</t>
  </si>
  <si>
    <t>Gladiolus White Prosperity</t>
  </si>
  <si>
    <t>Гладиолус Уайт Просперити Gladiolus Wine and Roses (крупноцветк.,батерфляй, белый)</t>
  </si>
  <si>
    <t>Wine and Roses</t>
  </si>
  <si>
    <t>Gladiolus Wine and Roses</t>
  </si>
  <si>
    <t>Гладиолус Вайн энд Роузес Gladiolus Wine and Roses (крупноцветк.,розовый)</t>
  </si>
  <si>
    <t>Zizanie</t>
  </si>
  <si>
    <t>Gladiolus Zizanie</t>
  </si>
  <si>
    <t>Гладиолус Зизани Gladiolus Zizanie (крупноцветк., гофр., красный)</t>
  </si>
  <si>
    <t>Buggy</t>
  </si>
  <si>
    <t>Gladiolus Buggy</t>
  </si>
  <si>
    <t>Гладиолус Багги Gladiolus Buggy (крупноцветк., белый)</t>
  </si>
  <si>
    <t>Lemon Drop</t>
  </si>
  <si>
    <t>Gladiolus Lemon Drop</t>
  </si>
  <si>
    <t>Гладиолус Лемон Дроп Gladiolus Lemon Drop (крупноцветк., желтый)</t>
  </si>
  <si>
    <t>Pink Parrot</t>
  </si>
  <si>
    <t>Gladiolus Pink Parrot</t>
  </si>
  <si>
    <t>Гладиолус Пинк Пэррот Gladiolus Pink Parrot (крупноцветк., гофр, малиновый)</t>
  </si>
  <si>
    <t>Kyoto</t>
  </si>
  <si>
    <t>Dahlia Kyoto</t>
  </si>
  <si>
    <t>Георгина Който Dahlia Kyoto (махр., красный)</t>
  </si>
  <si>
    <t>Osaka</t>
  </si>
  <si>
    <t>Dahlia Osaka</t>
  </si>
  <si>
    <t>Георгина Осака Dahlia Osaka (махр., желтый)</t>
  </si>
  <si>
    <t>Akita</t>
  </si>
  <si>
    <t>Dahlia Akita</t>
  </si>
  <si>
    <t>Георгина Акита Dahlia Akita (крупноцветк., махр., коралловый/лососевый)</t>
  </si>
  <si>
    <t>коралловый/лососевый</t>
  </si>
  <si>
    <t>Bodacious</t>
  </si>
  <si>
    <t>Dahlia Bodacious</t>
  </si>
  <si>
    <t>Георгина Беудейшес Dahlia Bodacious (крупноцветк., махр., кремовый)</t>
  </si>
  <si>
    <t>Cafe au Lait</t>
  </si>
  <si>
    <t>Dahlia Cafe au Lait</t>
  </si>
  <si>
    <t>Георгина Кафе о Лейт Dahlia Cafe au Lait (махр., розовый)</t>
  </si>
  <si>
    <t>Dark Horse</t>
  </si>
  <si>
    <t>Dahlia Dark Horse</t>
  </si>
  <si>
    <t>Георгина Дарк Хорс Dahlia Dark Horse (махр., розовый)</t>
  </si>
  <si>
    <t>Lady Darlene</t>
  </si>
  <si>
    <t>Dahlia Lady Darlene</t>
  </si>
  <si>
    <t>Георгина Леди Дарлин Dahlia Lady Darlene (махр., желтый)</t>
  </si>
  <si>
    <t>Motto</t>
  </si>
  <si>
    <t>Dahlia Motto</t>
  </si>
  <si>
    <t>Георгина Мотто Dahlia Motto (махр., оранжевый)</t>
  </si>
  <si>
    <t>Otto's Thrill</t>
  </si>
  <si>
    <t>Dahlia Otto's Thrill</t>
  </si>
  <si>
    <t>Георгина Отто Трилл Dahlia Otto's Thrill (махр., розовый)</t>
  </si>
  <si>
    <t>Santa Claus</t>
  </si>
  <si>
    <t>Dahlia Santa Claus</t>
  </si>
  <si>
    <t>Георгина Санта Клаус Dahlia Santa Claus (махр., красный)</t>
  </si>
  <si>
    <t>Vassio Meggos</t>
  </si>
  <si>
    <t>Dahlia Vassio Meggos</t>
  </si>
  <si>
    <t>Георгина Вассио Меггос Dahlia Vassio Meggos (махр.,лиловый)</t>
  </si>
  <si>
    <t>Dahlia Caballero</t>
  </si>
  <si>
    <t>Георгина Кабальеро Dahlia Caballero (махр., коралловый)</t>
  </si>
  <si>
    <t>Contraste</t>
  </si>
  <si>
    <t>Dahlia Contraste</t>
  </si>
  <si>
    <t>Георгина Контраст Dahlia Contraste (махр., бордовый)</t>
  </si>
  <si>
    <t>Duet</t>
  </si>
  <si>
    <t>Dahlia Duet</t>
  </si>
  <si>
    <t>Георгина Дуэт Dahlia Duet (махр., красный)</t>
  </si>
  <si>
    <t>Fuzzy Wuzzy</t>
  </si>
  <si>
    <t>Dahlia Fuzzy Wuzzy</t>
  </si>
  <si>
    <t>Георгина Фуззи Вуззи Dahlia Fuzzy Wuzzy (махр., розовый)</t>
  </si>
  <si>
    <t>Optic Illusion</t>
  </si>
  <si>
    <t>Dahlia Optic Illusion</t>
  </si>
  <si>
    <t>Георгина Оптик Иллюжн Dahlia Optic Illusion (махр., малиновый)</t>
  </si>
  <si>
    <t>Orion</t>
  </si>
  <si>
    <t>Dahlia Orion</t>
  </si>
  <si>
    <t>Георгина Орион Dahlia Orion (махр., лиловый)</t>
  </si>
  <si>
    <t>Sandra</t>
  </si>
  <si>
    <t>Dahlia Sandra</t>
  </si>
  <si>
    <t>Георгина Сандра Dahlia Sandra (розовый)</t>
  </si>
  <si>
    <t>Penthouse</t>
  </si>
  <si>
    <t>Dahlia Penthouse</t>
  </si>
  <si>
    <t>Георгина Пентхаус Dahlia Penthouse (махр., сиреневый)</t>
  </si>
  <si>
    <t>Procyon</t>
  </si>
  <si>
    <t>Dahlia Procyon</t>
  </si>
  <si>
    <t>Георгина Процион Dahlia Procyon (махр., красный)</t>
  </si>
  <si>
    <t>Red Sun</t>
  </si>
  <si>
    <t>Dahlia Red Sun</t>
  </si>
  <si>
    <t>Георгина Ред Сан Dahlia Red Sun (махр., красный)</t>
  </si>
  <si>
    <t>Snow Country</t>
  </si>
  <si>
    <t>Dahlia Snow Country</t>
  </si>
  <si>
    <t>Георгина Сноукантри Dahlia Snow Country (махр., белый)</t>
  </si>
  <si>
    <t>Stratos</t>
  </si>
  <si>
    <t>Dahlia Stratos</t>
  </si>
  <si>
    <t>Георгина Стратос Dahlia Stratos (махр., сиреневый)</t>
  </si>
  <si>
    <t>Apache</t>
  </si>
  <si>
    <t>Dahlia Apache</t>
  </si>
  <si>
    <t>Георгина Апачи Dahlia Apache (кактусов., красный)</t>
  </si>
  <si>
    <t>Bora Bora</t>
  </si>
  <si>
    <t>Dahlia Bora Bora</t>
  </si>
  <si>
    <t>Георгина Бора Бора Dahlia Bora Bora (кактусов., розовый)</t>
  </si>
  <si>
    <t>Chat Noir</t>
  </si>
  <si>
    <t>Dahlia Chat Noir</t>
  </si>
  <si>
    <t>Георгина Чат Нуар Dahlia Chat Noir (кактусов., красный)</t>
  </si>
  <si>
    <t>Clair-Obscur</t>
  </si>
  <si>
    <t>Dahlia Clair-Obscur</t>
  </si>
  <si>
    <t>Георгина Клер Обскур Dahlia Clair-Obscur (кактусов., малиновый)</t>
  </si>
  <si>
    <t>Dutch Explosion</t>
  </si>
  <si>
    <t>Dahlia Dutch Explosion</t>
  </si>
  <si>
    <t>Георгина Датч Экспложн Dahlia Dutch Explosion (кактусов., фиолетовый)</t>
  </si>
  <si>
    <t>Gold Crown</t>
  </si>
  <si>
    <t>Dahlia Gold Crown</t>
  </si>
  <si>
    <t>Георгина Голд Краун Dahlia Gold Crown (кактусов., желтый)</t>
  </si>
  <si>
    <t>Forrestal</t>
  </si>
  <si>
    <t>Dahlia Forrestal</t>
  </si>
  <si>
    <t>Георгина Форрестал Dahlia Forrestal (кактусов., красный)</t>
  </si>
  <si>
    <t>Friquolet</t>
  </si>
  <si>
    <t>Dahlia Friquolet</t>
  </si>
  <si>
    <t>Георгина Фрикуолет Dahlia Friquolet (кактусов., красный)</t>
  </si>
  <si>
    <t>Kennemerland</t>
  </si>
  <si>
    <t>Dahlia Kennemerland</t>
  </si>
  <si>
    <t>Георгина Кеннемерланд Dahlia Kennemerland (кактусов., желтый)</t>
  </si>
  <si>
    <t>Lindsay Michelle</t>
  </si>
  <si>
    <t>Dahlia Lindsay Michelle</t>
  </si>
  <si>
    <t>Георгина Линдси Мишель Dahlia Lindsay Michelle (кактусов., кремовый/ванильный)</t>
  </si>
  <si>
    <t>Mercator</t>
  </si>
  <si>
    <t>Dahlia Mercator</t>
  </si>
  <si>
    <t>Георгина Меркатор Dahlia Mercator (полукактусов., махр., желтый)</t>
  </si>
  <si>
    <t>My Love</t>
  </si>
  <si>
    <t>Dahlia My Love</t>
  </si>
  <si>
    <t>Георгина Май Лав Dahlia My Love (полукактусов., махр., белый)</t>
  </si>
  <si>
    <t>Nenekazi</t>
  </si>
  <si>
    <t>Dahlia Nenekazi</t>
  </si>
  <si>
    <t>Георгина Ненекази Dahlia Nenekazi (кактусов., , розовый)</t>
  </si>
  <si>
    <t>Orfeo</t>
  </si>
  <si>
    <t>Dahlia Orfeo</t>
  </si>
  <si>
    <t>Георгина Орфео Dahlia Orfeo (кактусов., фуксия)</t>
  </si>
  <si>
    <t>фуксия</t>
  </si>
  <si>
    <t>Saint Saens</t>
  </si>
  <si>
    <t>Dahlia Saint Saens</t>
  </si>
  <si>
    <t>Георгина Саинт Саенс Dahlia Saint Saens (кактусов., желтый)</t>
  </si>
  <si>
    <t>Shooting Star</t>
  </si>
  <si>
    <t>Dahlia Shooting Star</t>
  </si>
  <si>
    <t>Георгина Шутинг Стар Dahlia Shooting Star (кактусов., розовый)</t>
  </si>
  <si>
    <t>Table Dancer</t>
  </si>
  <si>
    <t>Dahlia Table Dancer</t>
  </si>
  <si>
    <t>Георгина Тэйбл Дансер Dahlia Table Dancer (бахр., фиолетовый)</t>
  </si>
  <si>
    <t>Veritable</t>
  </si>
  <si>
    <t>Dahlia Veritable</t>
  </si>
  <si>
    <t>Георгина Веритэйбл Dahlia Veritable (кактусов., фиолетовый)</t>
  </si>
  <si>
    <t>Berliner Kleene</t>
  </si>
  <si>
    <t>Dahlia Berliner Kleene</t>
  </si>
  <si>
    <t>Георгина Берлинер Клайн Dahlia Berliner Kleene (низкоросл., махр., розовый)</t>
  </si>
  <si>
    <t>City of Leiden</t>
  </si>
  <si>
    <t>Dahlia City of Leiden</t>
  </si>
  <si>
    <t>Георгина Сити оф Лейдн Dahlia City of Leiden (низкоросл., махр., розовый)</t>
  </si>
  <si>
    <t>Ellen Houston</t>
  </si>
  <si>
    <t>Dahlia Ellen Houston</t>
  </si>
  <si>
    <t>Георгина Эллен Хьюстон Dahlia Ellen Houston (низкоросл., махр., алый)</t>
  </si>
  <si>
    <t>Orange Nugget</t>
  </si>
  <si>
    <t>Dahlia Orange Nugget</t>
  </si>
  <si>
    <t>Георгина Оранж Наггет Dahlia Orange Nugget (низкоросл., махр., оранжувый)</t>
  </si>
  <si>
    <t>Playa Blanca</t>
  </si>
  <si>
    <t>Dahlia Playa Blanca</t>
  </si>
  <si>
    <t>Георгина Плайя Бланка Dahlia Playa Blanca (кактусов., низкоросл., белый)</t>
  </si>
  <si>
    <t>Red Pigmy</t>
  </si>
  <si>
    <t>Dahlia Red Pigmy</t>
  </si>
  <si>
    <t>Георгина Ред Пигми Dahlia Red Pigmy (полукактусов., низкоросл., красный)</t>
  </si>
  <si>
    <t>Yellow Happiness</t>
  </si>
  <si>
    <t>Dahlia Yellow Happiness</t>
  </si>
  <si>
    <t>Георгина Уеллоу Хэппинес Dahlia Yellow Happiness (низкоросл., желтый)</t>
  </si>
  <si>
    <t>Boogie Woogie</t>
  </si>
  <si>
    <t>Dahlia Boogie Woogie</t>
  </si>
  <si>
    <t>Георгина Буги Вуги Dahlia Boogie Woogie (анемовидн., желтый)</t>
  </si>
  <si>
    <t>Polka</t>
  </si>
  <si>
    <t>Dahlia Polka</t>
  </si>
  <si>
    <t>Георгина Полька Dahlia Polka (анемовидн., желтый)</t>
  </si>
  <si>
    <t>Dahlia Purple Haze</t>
  </si>
  <si>
    <t>Георгина Перпл Хейз Dahlia Purple Haze (анемовидн., фиолетовый)</t>
  </si>
  <si>
    <t>Bishop of Llandaff</t>
  </si>
  <si>
    <t>Dahlia Bishop of Llandaff</t>
  </si>
  <si>
    <t>Георгина Бишоп оф Лиандафф Dahlia Bishop of Llandaff (воротничков., красный)</t>
  </si>
  <si>
    <t>First Love</t>
  </si>
  <si>
    <t>Dahlia First Love</t>
  </si>
  <si>
    <t>Георгина Фест Лав Dahlia First Love (миньон, абрикосовый)</t>
  </si>
  <si>
    <t>абрикосовый/персиковый</t>
  </si>
  <si>
    <t>Franz Kafka</t>
  </si>
  <si>
    <t>Dahlia Franz Kafka</t>
  </si>
  <si>
    <t>Георгина Франц Кафка Dahlia Franz Kafka (помпонн., фиолетовый)</t>
  </si>
  <si>
    <t>Golden Scepter</t>
  </si>
  <si>
    <t>Dahlia Golden Scepter</t>
  </si>
  <si>
    <t>Георгина Голден Цептер Dahlia Golden Scepter (помпонн., желтый)</t>
  </si>
  <si>
    <t>Little William</t>
  </si>
  <si>
    <t>Dahlia Little William</t>
  </si>
  <si>
    <t>Георгина Литл Уильям Dahlia Little William (помпонн., красный)</t>
  </si>
  <si>
    <t>Nescio</t>
  </si>
  <si>
    <t>Dahlia Nescio</t>
  </si>
  <si>
    <t>Георгина Нестио Dahlia Nescio (помпонн., красный)</t>
  </si>
  <si>
    <t>Petra's Wedding</t>
  </si>
  <si>
    <t>Dahlia Petra's Wedding</t>
  </si>
  <si>
    <t>Георгина Петрас Веддинг Dahlia Petra's Wedding (помпонн., белый)</t>
  </si>
  <si>
    <t>Tam Tam</t>
  </si>
  <si>
    <t>Dahlia Tam Tam</t>
  </si>
  <si>
    <t>Георгина Там Там Dahlia Tam Tam (помпонн., бордовый)</t>
  </si>
  <si>
    <t>Black Diamond</t>
  </si>
  <si>
    <t>Dahlia Black Diamond</t>
  </si>
  <si>
    <t>Георгина Блэк Даймонд Dahlia Black Diamond (шаровидн., черный)</t>
  </si>
  <si>
    <t>Cornel</t>
  </si>
  <si>
    <t>Dahlia Cornel</t>
  </si>
  <si>
    <t>Георгина Корнел Dahlia Cornel (шаровидн., красный)</t>
  </si>
  <si>
    <t>Souvenir d'Eté</t>
  </si>
  <si>
    <t>Dahlia Souvenir d'Eté</t>
  </si>
  <si>
    <t>Георгина Сувенир Д'Ете Dahlia Souvenir d'Eté (шаровидн., желтый)</t>
  </si>
  <si>
    <t>The Voice</t>
  </si>
  <si>
    <t>Dahlia The Voice</t>
  </si>
  <si>
    <t>Георгина Войс Dahlia The Voice (шаровидн., розовый)</t>
  </si>
  <si>
    <t>Bonesta</t>
  </si>
  <si>
    <t>Dahlia Bonesta</t>
  </si>
  <si>
    <t>Георгина Бонеста Dahlia Bonesta (нимфейн., махр., розовый)</t>
  </si>
  <si>
    <t>Contessa</t>
  </si>
  <si>
    <t>Dahlia Contessa</t>
  </si>
  <si>
    <t>Георгина Контесса Dahlia Contessa (нимфейн., махр., красный)</t>
  </si>
  <si>
    <t>Siberia</t>
  </si>
  <si>
    <t>Dahlia Siberia</t>
  </si>
  <si>
    <t>Георгина Сиберия Dahlia Siberia (нимфейн., махр., белый)</t>
  </si>
  <si>
    <t>Art Deco</t>
  </si>
  <si>
    <t>Dahlia Art Deco</t>
  </si>
  <si>
    <t>Георгина Арт Деко Dahlia Art Deco (низкоросл., оранжевый)</t>
  </si>
  <si>
    <t>Rembrandt</t>
  </si>
  <si>
    <t>Dahlia Rembrandt</t>
  </si>
  <si>
    <t>Георгина Рембрандт Dahlia Rembrandt (низкоросл., розовый)</t>
  </si>
  <si>
    <t>Rivera</t>
  </si>
  <si>
    <t>Dahlia Rivera</t>
  </si>
  <si>
    <t>Георгина Ривьера Dahlia Rivera (низкоросл., красный)</t>
  </si>
  <si>
    <t>Канна Черри Ред Canna Cherry Red (карлик., красный)</t>
  </si>
  <si>
    <t>Канна Луи Котэн Canna Louis Cottin (карлик., оранжевый)</t>
  </si>
  <si>
    <t>Канна Реин Шарлотт Canna Reine Charlotte (карлик., желтый)</t>
  </si>
  <si>
    <t>Канна Кабальеро Canna Caballero (карлик., желтый)</t>
  </si>
  <si>
    <t>Канна Фаерберд Canna Firebird (красный)</t>
  </si>
  <si>
    <t>Канна Роуз Футурити Canna Rose Futurity (розовый)</t>
  </si>
  <si>
    <t>Калла (Зантедеския) Перпл Хейз Zantedeschia Purple Haze (фиолетовый)</t>
  </si>
  <si>
    <t>Калла (Зантедеския) Албомакулата Cаlla Albomaculata (белый)</t>
  </si>
  <si>
    <t>Калла (Зантедеския) Албомакулата Zantedeschia Auckland (розовый)</t>
  </si>
  <si>
    <t>Калла (Зантедеския) Бест Голд Zantedeschia Best Gold (желтый)</t>
  </si>
  <si>
    <t>Калла (Зантедеския) Шварцвальдер Zantedeschia Schwarzwalder (черный)</t>
  </si>
  <si>
    <t>Калла (Зантедеския) Пэшн Zantedeschia Passion (оранжевый)</t>
  </si>
  <si>
    <t>Калла (Зантедеския) Пикассо Zantedeschia Picasso (бордовый)</t>
  </si>
  <si>
    <t>Калла (Зантедеския) Ред Сокс Zantedeschia Red Sox (красный)</t>
  </si>
  <si>
    <t>Бегония</t>
  </si>
  <si>
    <t>Begonia</t>
  </si>
  <si>
    <t>Double Yellow</t>
  </si>
  <si>
    <t>Begonia Double Yellow</t>
  </si>
  <si>
    <t>Бегония Дубль Йеллоу Begonia Double Yellow (полумахр., крупноцветк., желтый)</t>
  </si>
  <si>
    <t>6/+</t>
  </si>
  <si>
    <t>Double Orange</t>
  </si>
  <si>
    <t>Begonia Double Orange</t>
  </si>
  <si>
    <t>Бегония Дубль Оранж Begonia Double Orange (полумахр., крупноцветк., оранжевый)</t>
  </si>
  <si>
    <t>Begonia Double Pink</t>
  </si>
  <si>
    <t>Бегония Дубль Пинк Begonia Double Pink (полумахр., крупноцветк., розовый)</t>
  </si>
  <si>
    <t>Double White</t>
  </si>
  <si>
    <t>Begonia Double White</t>
  </si>
  <si>
    <t>Бегония Дубль Вайт Begonia Double White (полумахр., крупноцветк., белый)</t>
  </si>
  <si>
    <t>Pendula</t>
  </si>
  <si>
    <t>ампельный</t>
  </si>
  <si>
    <t>Yellow</t>
  </si>
  <si>
    <t>Pendula Yellow</t>
  </si>
  <si>
    <t>Бегония Пендула Еллоу Pendula Yellow (ампельный, белый)</t>
  </si>
  <si>
    <t>Orange</t>
  </si>
  <si>
    <t>Pendula Orange</t>
  </si>
  <si>
    <t>Бегония Пендула Оранж Pendula Orange (ампельный, оранжевый)</t>
  </si>
  <si>
    <t xml:space="preserve">Pink </t>
  </si>
  <si>
    <t xml:space="preserve">Pendula Pink </t>
  </si>
  <si>
    <t>Бегония Пендула Пинк Pendula Pink (ампельный, розовый)</t>
  </si>
  <si>
    <t>Red</t>
  </si>
  <si>
    <t>Pendula Red</t>
  </si>
  <si>
    <t>Бегония Пендула Ред Pendula Red (ампельный, красный)</t>
  </si>
  <si>
    <t>White</t>
  </si>
  <si>
    <t>Pendula White</t>
  </si>
  <si>
    <t>Бегония Пендула Вайт Pendula White (ампельный, белый)</t>
  </si>
  <si>
    <t>Глоксиния</t>
  </si>
  <si>
    <t>Gloxinia</t>
  </si>
  <si>
    <t>Etoile de Feu</t>
  </si>
  <si>
    <t>Gloxinia Etoile de Feu</t>
  </si>
  <si>
    <t>Глоксиния Этойле де Фью Gloxinia Etoile de Feu (красный)</t>
  </si>
  <si>
    <t>5/+</t>
  </si>
  <si>
    <t>Kaiser Friedrich</t>
  </si>
  <si>
    <t>Gloxinia Kaiser Friedrich</t>
  </si>
  <si>
    <t>Глоксиния Кайзер Фридрих Gloxinia Kaiser Friedrich (красный)</t>
  </si>
  <si>
    <t>Kaiser Wilhelm</t>
  </si>
  <si>
    <t>Gloxinia Kaiser Wilhelm</t>
  </si>
  <si>
    <t>Глоксиния Кайзер Вильгельм Gloxinia Kaiser Wilhelm (фиолетовый)</t>
  </si>
  <si>
    <t>Лютик</t>
  </si>
  <si>
    <t>Ranunculus</t>
  </si>
  <si>
    <t>Pink</t>
  </si>
  <si>
    <t>Ranunculus Aviv Pink</t>
  </si>
  <si>
    <t>Лютик (Ранункулюс) Авив Пинк Ranunculus Aviv Pink (азиат., махр, розовый)</t>
  </si>
  <si>
    <t>Ranunculus Aviv Red</t>
  </si>
  <si>
    <t>Лютик (Ранункулюс) Авив Ред Ranunculus Aviv Red (азиат., махр, розовый)</t>
  </si>
  <si>
    <t>Ranunculus Aviv White</t>
  </si>
  <si>
    <t>Лютик (Ранункулюс) Авив Вайт Ranunculus Aviv White (азиат., махр, белый)</t>
  </si>
  <si>
    <t>Ranunculus Aviv Yellow</t>
  </si>
  <si>
    <t>Лютик (Ранункулюс) Авив Иеллоу Ranunculus Aviv Yellow (азиат., махр, желтый)</t>
  </si>
  <si>
    <t>Крокосмия</t>
  </si>
  <si>
    <t>Crocosmia</t>
  </si>
  <si>
    <t>George Davidson</t>
  </si>
  <si>
    <t>Crocosmia George Davidson</t>
  </si>
  <si>
    <t>Крокосмия Джордж Дэвидсон Crocosmia George Davidson (желтый)</t>
  </si>
  <si>
    <t>8/+</t>
  </si>
  <si>
    <t>Lucifer</t>
  </si>
  <si>
    <t>Crocosmia Lucifer</t>
  </si>
  <si>
    <t>Крокосмия Люцифер Crocosmia Lucifer (красный)</t>
  </si>
  <si>
    <t>10/+</t>
  </si>
  <si>
    <t>Emily McKenzie</t>
  </si>
  <si>
    <t>Crocosmia Emily McKenzie</t>
  </si>
  <si>
    <t>Крокосмия Эмили МакКензи Crocosmia Emily McKenzie (оранжевый)</t>
  </si>
  <si>
    <t>Vladivostok</t>
  </si>
  <si>
    <t>Gladiolus Vladivostok</t>
  </si>
  <si>
    <t>Гладиолус Владивосток Gladiolus Vladivostok (крупноцветк., гофр., розовый)</t>
  </si>
  <si>
    <t>120-130см</t>
  </si>
  <si>
    <t>Murmansk</t>
  </si>
  <si>
    <t>Gladiolus Murmansk</t>
  </si>
  <si>
    <t>Гладиолус Мурманск Gladiolus Murmansk (крупноцветк., гофр., белый</t>
  </si>
  <si>
    <t>Sochi</t>
  </si>
  <si>
    <t>Gladiolus Sochi</t>
  </si>
  <si>
    <t>Гладиолус Сочи Gladiolus Sochi (крупноцветк., гофр., оранжевый)</t>
  </si>
  <si>
    <t xml:space="preserve"> Tula</t>
  </si>
  <si>
    <t>Gladiolus Tula</t>
  </si>
  <si>
    <t>Гладиолус Тула Gladiolus Tula (крупноцветк., гофр., белый)</t>
  </si>
  <si>
    <t>Rostov</t>
  </si>
  <si>
    <t>Gladiolus Rostov</t>
  </si>
  <si>
    <t>Гладиолус Ростов Gladiolus Rostov (крупноцветк., гофр., бордовый)</t>
  </si>
  <si>
    <t>90-100см</t>
  </si>
  <si>
    <t>Samara</t>
  </si>
  <si>
    <t>Gladiolus Samara</t>
  </si>
  <si>
    <t>Гладиолус Самара Gladiolus Samara (крупноцветк., гофр., розовый)</t>
  </si>
  <si>
    <t>Caucasus</t>
  </si>
  <si>
    <t>Gladiolus Caucasus</t>
  </si>
  <si>
    <t>Гладиолус Кавказ Gladiolus Caucasus (крупноцветк., гофр., розовый)</t>
  </si>
  <si>
    <t>ГЛАДИОЛУСЫ КОЛЛЕКЦИОННАЯ СЕРИЯ</t>
  </si>
  <si>
    <t>Гладиолус Пинк Пэррот Gladiolus Pink Parrot (крупноцветк., гофр, сиреневый)</t>
  </si>
  <si>
    <t>Лилейник Близзарт Бэй Hemerocallis Blizzard Bay (гофр., белый)</t>
  </si>
  <si>
    <t>Лилейник Дабл Пинк Hemerocallis Double Pink (розовый)</t>
  </si>
  <si>
    <t>Лилейник Эйдж Эхед Hemerocallis Edge Ahead (гофр., сиреневый)</t>
  </si>
  <si>
    <t>Лилейник Мауна Лоа Hemerocallis Mauna Loa (оранжевый)</t>
  </si>
  <si>
    <t>Лилейник Пандорас Бокс Hemerocallis Pandora's Box (кремовый)</t>
  </si>
  <si>
    <t>Лилейник Стелла де Оро Hemerocallis Strawberry Candy (желтый)</t>
  </si>
  <si>
    <t>Лилейник Строберри Кэнди Hemerocallis Stella d'Oro (розовый)</t>
  </si>
  <si>
    <t>Гладиолусы коллекционная серия</t>
  </si>
  <si>
    <t>ЦЕНА ЗА РЕКБОКС, руб</t>
  </si>
  <si>
    <t>ЦЕНА ЗА ШОУБОКС, руб</t>
  </si>
  <si>
    <t>Лютик (ранункулюс)</t>
  </si>
  <si>
    <t>РАЗМЕР 
ЛУКОВИЦЫ</t>
  </si>
  <si>
    <t>КОЛ-ВО В УП., шт</t>
  </si>
  <si>
    <t>ВЫСОТА
РАСТЕНИЯ</t>
  </si>
  <si>
    <t>г. Краснодар, ул. Восточная, 1Б (Трасса М4 Дон, пос. Индустриальный , "Логоцентр-Кубань")
Тел./факс 8 (800) 250-59-74
www.letto.ru
За более подробной информацией обращайтесь к Вашему менеджеру</t>
  </si>
  <si>
    <t>КОЛ-ВО</t>
  </si>
  <si>
    <t>ИТОГО</t>
  </si>
  <si>
    <t>ШОУБОКСЫ</t>
  </si>
  <si>
    <t>ЦЕНА ЗА 1 ЛУКОВИЦУ В ШОУБОКСЕ</t>
  </si>
  <si>
    <t>ЦЕНА ЗА 1 ЛУКОВИЦУ В РЕКБОКСЕ</t>
  </si>
  <si>
    <t>ПОЛНОЕ НАИМЕНОВАНИЕ</t>
  </si>
  <si>
    <t>Гладиолус Малика Gladiolus Malika (крупноцветк., розовый)</t>
  </si>
  <si>
    <t>Malika</t>
  </si>
  <si>
    <t>Gladiolus Malika</t>
  </si>
  <si>
    <t>I</t>
  </si>
  <si>
    <t>Калла (Зантедеския) Оклэнд Zantedeschia Auckland (розовый)</t>
  </si>
  <si>
    <r>
      <t xml:space="preserve">ЦЕНА </t>
    </r>
    <r>
      <rPr>
        <b/>
        <sz val="14"/>
        <color theme="1"/>
        <rFont val="Times New Roman"/>
        <family val="1"/>
        <charset val="204"/>
      </rPr>
      <t xml:space="preserve">за </t>
    </r>
    <r>
      <rPr>
        <b/>
        <sz val="12"/>
        <color theme="1"/>
        <rFont val="Times New Roman"/>
        <family val="1"/>
        <charset val="204"/>
      </rPr>
      <t>пакет</t>
    </r>
    <r>
      <rPr>
        <b/>
        <sz val="10"/>
        <color theme="1"/>
        <rFont val="Times New Roman"/>
        <family val="1"/>
        <charset val="204"/>
      </rPr>
      <t>, руб</t>
    </r>
  </si>
  <si>
    <r>
      <t xml:space="preserve">ЦЕНА ЗА 1 ЛУКОВИЦУ В </t>
    </r>
    <r>
      <rPr>
        <b/>
        <sz val="12"/>
        <color theme="1"/>
        <rFont val="Times New Roman"/>
        <family val="1"/>
        <charset val="204"/>
      </rPr>
      <t>пакете</t>
    </r>
  </si>
  <si>
    <t>Aureomarginata</t>
  </si>
  <si>
    <t>Hosta Aureomarginata</t>
  </si>
  <si>
    <t>Дой-пак Хоста Ауреомаргината Hosta fortunei Aureomarginata</t>
  </si>
  <si>
    <t>Timeless Beauty</t>
  </si>
  <si>
    <t>Hosta Timeless Beauty</t>
  </si>
  <si>
    <t>Дой-пак Хоста Таймлес Бьюти Hosta Timeless Beauty</t>
  </si>
  <si>
    <t>True Blue</t>
  </si>
  <si>
    <t>Hosta True Blue</t>
  </si>
  <si>
    <t>Дой-пак Хоста Зибольда Тру Блю Hosta sieboldiana True Blue</t>
  </si>
  <si>
    <t>Дой-пак Лилейник Близзарт Бэй Hemerocallis Blizzard Bay (гофр., белый)</t>
  </si>
  <si>
    <t>Дой-пак Лилейник Дабл Пинк Hemerocallis Double Pink (розовый)</t>
  </si>
  <si>
    <t>Дой-пак Лилейник Эйдж Эхед Hemerocallis Edge Ahead (гофр., сиреневый)</t>
  </si>
  <si>
    <t>Дой-пак Лилейник Мауна Лоа Hemerocallis Mauna Loa (оранжевый)</t>
  </si>
  <si>
    <t>Дой-пак Лилейник Пандорас Бокс Hemerocallis Pandora's Box (кремовый)</t>
  </si>
  <si>
    <t>Дой-пак Лилейник Стелла де Оро Hemerocallis Strawberry Candy (желтый)</t>
  </si>
  <si>
    <t>Дой-пак Лилейник Строберри Кэнди Hemerocallis Stella d'Oro (розовый)</t>
  </si>
  <si>
    <t>Хоста</t>
  </si>
  <si>
    <t>Hosta</t>
  </si>
  <si>
    <t>Дойпак</t>
  </si>
  <si>
    <t>НОВИНКА</t>
  </si>
  <si>
    <t>выводим из дойпака</t>
  </si>
  <si>
    <t>Тип упаковки</t>
  </si>
  <si>
    <t>Шоубокс 46 Азиатские лилии эконом Asiatic lilies, 4 вида по 20 шт.</t>
  </si>
  <si>
    <t>Шоубокс 47 Гладиолусы эконом Gladiolus, 4 вида по 60 шт.</t>
  </si>
  <si>
    <t>Шоубокс 48 Махровые георгины эконом Terry Dahlias, 4 вида по 7 шт.</t>
  </si>
  <si>
    <t>Шоубокс 49 Георгины эконом Dahlias, 4 вида по 7 шт.</t>
  </si>
  <si>
    <t>Шоубокс 1 Азиатские лилии БОГИ ОЛИМПА, 4 вида по 20 шт.</t>
  </si>
  <si>
    <t>Шоубокс 2 Азиатские лилии ГЕРОИ СПАРТЫ, 4 вида по 20 шт.</t>
  </si>
  <si>
    <t>Шоубокс 3 Азиатские лилии ПОДВИГИ ГЕРАКЛА, 4 вида по 20 шт.</t>
  </si>
  <si>
    <t>Шоубокс 4 Восточные лилии СОЗВЕЗДИЕ АНДРОМЕДЫ, 4 вида по 20 шт.</t>
  </si>
  <si>
    <t>Шоубокс 5 Восточные лилии ЛЮБОВЬ АФРОДИТЫ, 4 вида по 20 шт.</t>
  </si>
  <si>
    <t>Шоубокс 6 Лилии гибриды ЛЕГЕНДА АХИЛЛЕСА, 4 вида по 20 шт.</t>
  </si>
  <si>
    <t>Шоубокс 7 Восточные лилии АМУР И ПСИХЕЯ, 4 вида по 20 шт.</t>
  </si>
  <si>
    <t>Шоубокс 8 Крупноцветковые гладиолусы СОН ГЛАДИАТОРА, 4 вида по 35 шт.</t>
  </si>
  <si>
    <t>Шоубокс 9 Крупноцветковые гладиолусы ЛЕГИОН, 4 вида по 50 шт.</t>
  </si>
  <si>
    <t>Шоубокс 10 Крупноцветковые гладиолусы КОЛИЗЕЙ,4 вида по 50 шт.</t>
  </si>
  <si>
    <t>Шоубокс 11 Гладиолусы ЖИЗНЬ СПАРТАКА,4 вида по 60 шт.</t>
  </si>
  <si>
    <t>Шоубокс 12 Крупноцветковые гладиолусы БОГИ АРЕНЫ,4 вида по 35 шт.</t>
  </si>
  <si>
    <t>Шоубокс 13 Крупноцветковые гладиолусы КРОВЬ ГЛАДИАТОРА,4 вида по 60 шт.</t>
  </si>
  <si>
    <t>Шоубокс 14 Крупноцветковые гладиолусы КАРФАГЕН, 4 вида по 60 шт.</t>
  </si>
  <si>
    <t>Шоубокс 15 Крупноцветковые гладиолусы МЕЧ ГЛАДИАТОРА, 4 вида по 50 шт.</t>
  </si>
  <si>
    <t>Шоубокс 16 Гофрированные гладиолусы ЛЕГЕНДЫ РИМА, 4 вида по 50 шт.</t>
  </si>
  <si>
    <t>Шоубокс 17 Гладиолусы баттерфляй СО ЩИТОМ ИЛИ НА ЩИТЕ, 4 вида по 60 шт.</t>
  </si>
  <si>
    <t>Шоубокс 18 Гофрированные гладиолусы АМФИТЕАТР, 4 вида по 35 шт.</t>
  </si>
  <si>
    <t>Шоубокс 19 Махровые георгины АНСАМБЛЬ МАРИАЧИ, 4 вида по 7 шт.</t>
  </si>
  <si>
    <t>Шоубокс 20 Махровые георгины ЗАКАТ НАД МЕХИКО, 4 вида по 7 шт.</t>
  </si>
  <si>
    <t>Шоубокс 21 Махровые и шаровидные георгины СИНЬОРИТА, 4 вида по 7 шт.</t>
  </si>
  <si>
    <t>Шоубокс 22 Махровые георгины ДИА ДЕ ЛОС МУЭРТОС, 4 вида по 7 шт.</t>
  </si>
  <si>
    <t>Шоубокс 23 Махровые георгины ЛА БАМБА, 4 вида по 7 шт.</t>
  </si>
  <si>
    <t>Шоубокс 24 Георгины ТАНЕЦ АВАЛЮЛЬКО,4 вида по 7 шт.</t>
  </si>
  <si>
    <t>Шоубокс 25 Махровые георгины КУКАРАЧА, 4 вида по 7 шт.</t>
  </si>
  <si>
    <t>Шоубокс 26 Кактусовые георгины ОГНЕННАЯ ТЕКИЛА, 4 вида по 7 шт.</t>
  </si>
  <si>
    <t>Шоубокс 27 Кактусовые георгины ЧУРРОС, 4 вида по 7 шт.</t>
  </si>
  <si>
    <t>Шоубокс 28 Кактусовые георгины ЦВЕТУЩАЯ АГАВА,4 вида по 7 шт.</t>
  </si>
  <si>
    <t>Шоубокс 29 Кактусовые георгины ЯРКИЕ СОМБРЕРО, 4 вида по 7 шт.</t>
  </si>
  <si>
    <t>Шоубокс 30 Низкорослые и кактусовые георгины ПЁСТРОЕ ПОНЧО, 4 вида по 7 шт.</t>
  </si>
  <si>
    <t>Шоубокс 31 Низкорослые и кактусовые георгины МИЧЕЛАДА, 4 вида по 7 шт.</t>
  </si>
  <si>
    <t>Шоубокс 32 Махровые георгины ФАХИТА, 4 вида по 7 шт.</t>
  </si>
  <si>
    <t>Шоубокс 33 Анемовидные и низкорослые георгины ФИЕСТА, 4 вида по 7 шт.</t>
  </si>
  <si>
    <t>Шоубокс 34 Георгины (анемовидные, миньон, помпон, воротничковые) ТАКО ДЕ КАНАСТА, 4 вида по 7шт</t>
  </si>
  <si>
    <t>Шоубокс 35 Помпонные георгины МАРАКАСЫ, 4 вида по 7 шт.</t>
  </si>
  <si>
    <t>Шоубокс 36 Шаровидные георгины БУРРИТО, 4 вида по 7 шт.</t>
  </si>
  <si>
    <t>Шоубокс 37 Нимфейные и низкорослые георгины САЛЬСА, 4 вида по 7 шт.</t>
  </si>
  <si>
    <t>Шоубокс 38 Лилейники,ШАНХАЙСКИЙ РАССВЕТ, 4 вида по 7 шт.</t>
  </si>
  <si>
    <t>Шоубокс 39 Лилейники ПОЛДЕНЬ В ПЕКИНЕ, 4 вида по 7 шт.</t>
  </si>
  <si>
    <t>Шоубокс 40 Канны карликовые ЯРКОЕ САРИ, 4 вида по 10 шт.</t>
  </si>
  <si>
    <t>Шоубокс 41 Каллы СЛЁЗЫ КЛЕОПАТРЫ, 4 вида по 15 шт.</t>
  </si>
  <si>
    <t>Шоубокс 42 Каллы БОГИ ЕГИПТА, 4 вида по 15 шт.</t>
  </si>
  <si>
    <t>Шоубокс 43 Бегонии Полумахровые ДВОЙНОЙ ВОСТОРГ, 4 вида по 20 шт.</t>
  </si>
  <si>
    <t>Шоубокс 44 Бегонии Ампельные ЦВЕТОЧНЫЙ ДОЖДЬ, 4 вида по 20 шт.</t>
  </si>
  <si>
    <t>Шоубокс 45 Лютик (ранункулюс) азиатский ЦВЕТНАЯ МЕЧТА, 4 вида по 100 шт.</t>
  </si>
  <si>
    <t>Шоубокс Города России 1 коллекционная серия гладиолусы,12/+,4 вида по 60 шт.</t>
  </si>
  <si>
    <t>Шоубокс Города России 2 коллекционная серия гладиолусы,12+,4 вида по 60 шт.</t>
  </si>
  <si>
    <t>Шоубокс Великие люди гладиолусы , 4 вида по 60 шт.</t>
  </si>
  <si>
    <t>ЗАКАЗ-ФОРМА</t>
  </si>
  <si>
    <t xml:space="preserve">НА ЛУКОВИЧНЫЕ И КОРНЕВИЩА  "Darit" ВЕСНА 2021
ГЛАДИОЛУСЫ, ЛИЛИИ, ГЕОРГИНЫ, КАЛЛЫ, КАННЫ, БЕГОНИИ, ГЛОКСИНИИ, ЛИЛЕЙНИКИ И пр - Голландия 
</t>
  </si>
  <si>
    <t>Предварительные заказы принимаются  до 10 ноября 2020</t>
  </si>
  <si>
    <t>1.</t>
  </si>
  <si>
    <t>ДОЙПАКИ</t>
  </si>
  <si>
    <t>2.</t>
  </si>
  <si>
    <t>РЕКБОКСЫ</t>
  </si>
  <si>
    <t>3.</t>
  </si>
  <si>
    <t>ШОУБОКСЫ ЭКОНОМ</t>
  </si>
  <si>
    <t xml:space="preserve">Качество посадочного материала сохраняется только при соблюдении соответствующих условий хранения </t>
  </si>
  <si>
    <t xml:space="preserve">Механические повреждения, полученные посадочным материалом при уборке или расфасовке, </t>
  </si>
  <si>
    <t>не влияющие на качество цветения, не могут считаться браком</t>
  </si>
  <si>
    <t>Допустимым считается до 2% брака на единовременную поставку.</t>
  </si>
  <si>
    <t>В зависимости от результатов урожая, иногда, мы вынуждены изменить цену, размеры, фасовку.</t>
  </si>
  <si>
    <t>*При изменении курса валюты более 3%, наша компания оставляет за собой право изменить цены</t>
  </si>
  <si>
    <t xml:space="preserve">Пополнение ассортимента будет присходить еженедельно по мере готовности сортов. </t>
  </si>
  <si>
    <t xml:space="preserve">и транспортировки. </t>
  </si>
  <si>
    <t>Температурные режимы :</t>
  </si>
  <si>
    <t>Расчет стоимости заказа</t>
  </si>
  <si>
    <t xml:space="preserve">для луковиц лилий и корневищ многолетников 0-+5ºС </t>
  </si>
  <si>
    <t>бегонии и глоксинии при темп. +8 +15ºС</t>
  </si>
  <si>
    <t xml:space="preserve">разнолуковичные и кубнелуковичные +5 +10ºС , </t>
  </si>
  <si>
    <t>Несоблюдение необходимых условий транспортировки и хранения может привести к потере качества товара. В этом случае</t>
  </si>
  <si>
    <t xml:space="preserve">Претензии по качеству принимаются в  письменном виде с приложенным фото в течение 3 (трех) </t>
  </si>
  <si>
    <t xml:space="preserve">рабочих дней, с момента получения товара Покупателем. </t>
  </si>
  <si>
    <t xml:space="preserve">мы оставляем за собой право не принимать претензии по качеству. </t>
  </si>
  <si>
    <t xml:space="preserve">ИТОГО </t>
  </si>
  <si>
    <t xml:space="preserve">Поставки начнутся ориентировочно с февраля. </t>
  </si>
  <si>
    <t xml:space="preserve">
</t>
  </si>
  <si>
    <t>Предоплата 30% от суммы заказа. Оплата до 12.11.2020г.</t>
  </si>
  <si>
    <t xml:space="preserve">                                                             Предоплата 30% от суммы заказа. Оплата до 12.11.2020г.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</si>
</sst>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&quot;р.&quot;;\-#,##0.00&quot;р.&quot;;;@"/>
    <numFmt numFmtId="165" formatCode="#,##0.00_ ;[Red]\-#,##0.00;;@"/>
    <numFmt numFmtId="166" formatCode="0%;\-0;;@"/>
  </numFmts>
  <fonts count="63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.5"/>
      <color theme="1"/>
      <name val="Calibri"/>
      <family val="2"/>
      <scheme val="minor"/>
    </font>
    <font>
      <sz val="8.5"/>
      <color rgb="FFFF000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0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.5"/>
      <name val="Times New Roman"/>
      <family val="1"/>
      <charset val="204"/>
    </font>
    <font>
      <i/>
      <sz val="11"/>
      <color rgb="FF0000FF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i/>
      <u/>
      <sz val="14"/>
      <color theme="5" tint="-0.499984740745262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b/>
      <i/>
      <u/>
      <sz val="12"/>
      <color indexed="10"/>
      <name val="Arial Cyr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b/>
      <u/>
      <sz val="10"/>
      <color indexed="12"/>
      <name val="Arial"/>
      <family val="2"/>
      <charset val="204"/>
    </font>
    <font>
      <sz val="10"/>
      <color indexed="10"/>
      <name val="Arial Cyr"/>
      <charset val="204"/>
    </font>
    <font>
      <sz val="12"/>
      <name val="Arial"/>
      <family val="2"/>
      <charset val="204"/>
    </font>
    <font>
      <b/>
      <i/>
      <sz val="10"/>
      <name val="Arial Cyr"/>
      <charset val="204"/>
    </font>
    <font>
      <b/>
      <i/>
      <sz val="8"/>
      <color theme="6" tint="-0.249977111117893"/>
      <name val="Arial Cyr"/>
      <charset val="204"/>
    </font>
    <font>
      <b/>
      <sz val="8"/>
      <name val="Arial Cyr"/>
      <charset val="204"/>
    </font>
    <font>
      <b/>
      <sz val="10"/>
      <name val="Arial"/>
      <family val="2"/>
      <charset val="204"/>
    </font>
    <font>
      <b/>
      <i/>
      <sz val="24"/>
      <color theme="0"/>
      <name val="Times New Roman"/>
      <family val="1"/>
      <charset val="204"/>
    </font>
    <font>
      <b/>
      <i/>
      <u/>
      <sz val="18"/>
      <color theme="0"/>
      <name val="Arial"/>
      <family val="2"/>
      <charset val="204"/>
    </font>
    <font>
      <b/>
      <i/>
      <u/>
      <sz val="20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b/>
      <i/>
      <sz val="11"/>
      <color theme="0"/>
      <name val="Arial"/>
      <family val="2"/>
      <charset val="204"/>
    </font>
    <font>
      <b/>
      <i/>
      <u/>
      <sz val="12"/>
      <color theme="0"/>
      <name val="Arial Cyr"/>
      <charset val="204"/>
    </font>
    <font>
      <b/>
      <i/>
      <u/>
      <sz val="18"/>
      <color rgb="FF0000FF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6"/>
      <color rgb="FF006600"/>
      <name val="Arial"/>
      <family val="2"/>
      <charset val="204"/>
    </font>
    <font>
      <b/>
      <i/>
      <u/>
      <sz val="14"/>
      <color rgb="FFFF0000"/>
      <name val="Arial Cyr"/>
      <charset val="204"/>
    </font>
    <font>
      <i/>
      <sz val="11"/>
      <color rgb="FF0000FF"/>
      <name val="Calibri"/>
      <family val="2"/>
      <charset val="204"/>
      <scheme val="minor"/>
    </font>
    <font>
      <b/>
      <i/>
      <sz val="10"/>
      <color rgb="FF0000FF"/>
      <name val="Arial Cyr"/>
      <charset val="204"/>
    </font>
    <font>
      <b/>
      <sz val="12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4"/>
      <color rgb="FFFF000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98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2" fontId="4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2" borderId="0" xfId="0" applyNumberFormat="1" applyFont="1" applyFill="1" applyAlignment="1">
      <alignment horizontal="righ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wrapText="1"/>
    </xf>
    <xf numFmtId="0" fontId="11" fillId="7" borderId="1" xfId="0" applyFont="1" applyFill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9" fillId="0" borderId="2" xfId="0" applyFont="1" applyFill="1" applyBorder="1" applyAlignment="1">
      <alignment wrapText="1"/>
    </xf>
    <xf numFmtId="0" fontId="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/>
    </xf>
    <xf numFmtId="0" fontId="14" fillId="0" borderId="1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2" borderId="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49" fontId="14" fillId="0" borderId="8" xfId="0" applyNumberFormat="1" applyFont="1" applyFill="1" applyBorder="1" applyAlignment="1">
      <alignment horizontal="center" vertical="center" wrapText="1"/>
    </xf>
    <xf numFmtId="0" fontId="14" fillId="0" borderId="8" xfId="0" applyNumberFormat="1" applyFont="1" applyFill="1" applyBorder="1" applyAlignment="1">
      <alignment horizontal="center" vertical="center" wrapText="1"/>
    </xf>
    <xf numFmtId="49" fontId="14" fillId="0" borderId="8" xfId="0" applyNumberFormat="1" applyFont="1" applyFill="1" applyBorder="1" applyAlignment="1">
      <alignment horizontal="left" vertical="center"/>
    </xf>
    <xf numFmtId="49" fontId="14" fillId="0" borderId="8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49" fontId="14" fillId="0" borderId="9" xfId="0" applyNumberFormat="1" applyFont="1" applyFill="1" applyBorder="1" applyAlignment="1">
      <alignment horizontal="center" vertical="center" wrapText="1"/>
    </xf>
    <xf numFmtId="0" fontId="14" fillId="0" borderId="9" xfId="0" applyNumberFormat="1" applyFont="1" applyFill="1" applyBorder="1" applyAlignment="1">
      <alignment horizontal="center" vertical="center" wrapText="1"/>
    </xf>
    <xf numFmtId="49" fontId="14" fillId="0" borderId="9" xfId="0" applyNumberFormat="1" applyFont="1" applyFill="1" applyBorder="1" applyAlignment="1">
      <alignment horizontal="left" vertical="center"/>
    </xf>
    <xf numFmtId="49" fontId="14" fillId="0" borderId="9" xfId="0" applyNumberFormat="1" applyFont="1" applyFill="1" applyBorder="1" applyAlignment="1">
      <alignment horizontal="center" vertical="center"/>
    </xf>
    <xf numFmtId="49" fontId="14" fillId="0" borderId="10" xfId="0" applyNumberFormat="1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>
      <alignment horizontal="center" vertical="center"/>
    </xf>
    <xf numFmtId="0" fontId="14" fillId="0" borderId="9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14" fillId="0" borderId="8" xfId="0" applyNumberFormat="1" applyFont="1" applyFill="1" applyBorder="1" applyAlignment="1">
      <alignment horizontal="left" vertical="center" wrapText="1"/>
    </xf>
    <xf numFmtId="49" fontId="14" fillId="0" borderId="8" xfId="0" applyNumberFormat="1" applyFont="1" applyFill="1" applyBorder="1" applyAlignment="1">
      <alignment horizontal="left" vertical="center" wrapText="1"/>
    </xf>
    <xf numFmtId="0" fontId="14" fillId="0" borderId="8" xfId="0" applyNumberFormat="1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14" fillId="0" borderId="9" xfId="0" applyNumberFormat="1" applyFont="1" applyFill="1" applyBorder="1" applyAlignment="1">
      <alignment horizontal="left" vertical="center" wrapText="1"/>
    </xf>
    <xf numFmtId="49" fontId="14" fillId="0" borderId="9" xfId="0" applyNumberFormat="1" applyFont="1" applyFill="1" applyBorder="1" applyAlignment="1">
      <alignment horizontal="left" vertical="center" wrapText="1"/>
    </xf>
    <xf numFmtId="0" fontId="14" fillId="0" borderId="9" xfId="0" applyNumberFormat="1" applyFont="1" applyFill="1" applyBorder="1" applyAlignment="1">
      <alignment horizontal="left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49" fontId="14" fillId="0" borderId="10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2" fontId="19" fillId="2" borderId="0" xfId="0" applyNumberFormat="1" applyFont="1" applyFill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9" fillId="2" borderId="0" xfId="0" applyFont="1" applyFill="1" applyBorder="1" applyAlignment="1">
      <alignment horizontal="right" wrapText="1"/>
    </xf>
    <xf numFmtId="0" fontId="14" fillId="5" borderId="1" xfId="0" applyFont="1" applyFill="1" applyBorder="1" applyAlignment="1">
      <alignment horizontal="right" vertical="center"/>
    </xf>
    <xf numFmtId="2" fontId="4" fillId="0" borderId="0" xfId="0" applyNumberFormat="1" applyFont="1" applyAlignment="1">
      <alignment horizontal="right"/>
    </xf>
    <xf numFmtId="0" fontId="11" fillId="5" borderId="1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right" vertical="center"/>
    </xf>
    <xf numFmtId="1" fontId="11" fillId="5" borderId="1" xfId="0" applyNumberFormat="1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14" fillId="0" borderId="8" xfId="0" applyFont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NumberFormat="1" applyFont="1" applyFill="1" applyBorder="1" applyAlignment="1">
      <alignment horizontal="left" vertical="center" wrapText="1"/>
    </xf>
    <xf numFmtId="49" fontId="8" fillId="0" borderId="9" xfId="0" applyNumberFormat="1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14" fillId="0" borderId="10" xfId="0" applyNumberFormat="1" applyFont="1" applyFill="1" applyBorder="1" applyAlignment="1">
      <alignment horizontal="left" vertical="center" wrapText="1"/>
    </xf>
    <xf numFmtId="2" fontId="9" fillId="2" borderId="0" xfId="0" applyNumberFormat="1" applyFont="1" applyFill="1" applyBorder="1" applyAlignment="1">
      <alignment horizontal="right" wrapText="1"/>
    </xf>
    <xf numFmtId="2" fontId="11" fillId="7" borderId="1" xfId="0" applyNumberFormat="1" applyFont="1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horizontal="right" vertical="center"/>
    </xf>
    <xf numFmtId="2" fontId="8" fillId="5" borderId="1" xfId="0" applyNumberFormat="1" applyFont="1" applyFill="1" applyBorder="1" applyAlignment="1">
      <alignment horizontal="right" vertical="center"/>
    </xf>
    <xf numFmtId="2" fontId="7" fillId="2" borderId="0" xfId="0" applyNumberFormat="1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" wrapText="1"/>
    </xf>
    <xf numFmtId="2" fontId="8" fillId="0" borderId="3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4" fontId="21" fillId="0" borderId="0" xfId="0" applyNumberFormat="1" applyFont="1" applyFill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3" fillId="0" borderId="2" xfId="0" applyFont="1" applyFill="1" applyBorder="1" applyAlignment="1">
      <alignment wrapText="1"/>
    </xf>
    <xf numFmtId="0" fontId="10" fillId="3" borderId="3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12" fillId="0" borderId="11" xfId="0" applyFont="1" applyBorder="1" applyAlignment="1">
      <alignment horizontal="right" vertical="center"/>
    </xf>
    <xf numFmtId="0" fontId="9" fillId="2" borderId="11" xfId="0" applyFont="1" applyFill="1" applyBorder="1" applyAlignment="1">
      <alignment horizontal="left" wrapText="1"/>
    </xf>
    <xf numFmtId="2" fontId="11" fillId="7" borderId="7" xfId="0" applyNumberFormat="1" applyFont="1" applyFill="1" applyBorder="1" applyAlignment="1">
      <alignment horizontal="center" vertical="center" wrapText="1"/>
    </xf>
    <xf numFmtId="2" fontId="11" fillId="7" borderId="10" xfId="0" applyNumberFormat="1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2" fontId="10" fillId="3" borderId="13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49" fontId="27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left" vertical="center"/>
    </xf>
    <xf numFmtId="0" fontId="27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4" fontId="16" fillId="0" borderId="1" xfId="0" applyNumberFormat="1" applyFont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30" fillId="0" borderId="0" xfId="0" applyFont="1" applyAlignment="1">
      <alignment horizontal="center"/>
    </xf>
    <xf numFmtId="0" fontId="31" fillId="0" borderId="2" xfId="0" applyFont="1" applyFill="1" applyBorder="1" applyAlignment="1">
      <alignment wrapText="1"/>
    </xf>
    <xf numFmtId="2" fontId="10" fillId="3" borderId="22" xfId="0" applyNumberFormat="1" applyFont="1" applyFill="1" applyBorder="1" applyAlignment="1">
      <alignment horizontal="center" vertical="center"/>
    </xf>
    <xf numFmtId="2" fontId="10" fillId="3" borderId="23" xfId="0" applyNumberFormat="1" applyFont="1" applyFill="1" applyBorder="1" applyAlignment="1">
      <alignment horizontal="center" vertical="center"/>
    </xf>
    <xf numFmtId="0" fontId="0" fillId="4" borderId="0" xfId="0" applyFill="1" applyProtection="1">
      <protection hidden="1"/>
    </xf>
    <xf numFmtId="0" fontId="0" fillId="4" borderId="0" xfId="0" applyFill="1"/>
    <xf numFmtId="0" fontId="0" fillId="8" borderId="0" xfId="0" applyFill="1" applyProtection="1">
      <protection hidden="1"/>
    </xf>
    <xf numFmtId="0" fontId="34" fillId="4" borderId="0" xfId="0" applyFont="1" applyFill="1" applyAlignment="1" applyProtection="1">
      <protection hidden="1"/>
    </xf>
    <xf numFmtId="0" fontId="34" fillId="4" borderId="0" xfId="0" applyFont="1" applyFill="1" applyAlignment="1" applyProtection="1">
      <alignment horizontal="center"/>
      <protection hidden="1"/>
    </xf>
    <xf numFmtId="0" fontId="36" fillId="4" borderId="0" xfId="0" applyFont="1" applyFill="1" applyAlignment="1" applyProtection="1">
      <protection hidden="1"/>
    </xf>
    <xf numFmtId="0" fontId="0" fillId="4" borderId="0" xfId="0" applyFill="1" applyAlignment="1" applyProtection="1">
      <alignment wrapText="1"/>
      <protection hidden="1"/>
    </xf>
    <xf numFmtId="0" fontId="41" fillId="4" borderId="0" xfId="0" applyFont="1" applyFill="1" applyAlignment="1" applyProtection="1">
      <alignment vertical="top" wrapText="1"/>
      <protection hidden="1"/>
    </xf>
    <xf numFmtId="0" fontId="0" fillId="4" borderId="0" xfId="0" applyFill="1" applyBorder="1" applyProtection="1">
      <protection hidden="1"/>
    </xf>
    <xf numFmtId="0" fontId="0" fillId="8" borderId="0" xfId="0" applyFill="1" applyAlignment="1" applyProtection="1">
      <protection hidden="1"/>
    </xf>
    <xf numFmtId="0" fontId="0" fillId="4" borderId="0" xfId="0" applyFill="1" applyAlignment="1" applyProtection="1">
      <protection hidden="1"/>
    </xf>
    <xf numFmtId="0" fontId="45" fillId="8" borderId="0" xfId="0" applyFont="1" applyFill="1" applyAlignment="1" applyProtection="1">
      <alignment horizontal="left" vertical="top" wrapText="1"/>
      <protection hidden="1"/>
    </xf>
    <xf numFmtId="0" fontId="42" fillId="4" borderId="0" xfId="0" applyFont="1" applyFill="1" applyAlignment="1" applyProtection="1">
      <alignment horizontal="left" wrapText="1"/>
      <protection hidden="1"/>
    </xf>
    <xf numFmtId="0" fontId="0" fillId="5" borderId="0" xfId="0" applyFill="1"/>
    <xf numFmtId="0" fontId="0" fillId="5" borderId="0" xfId="0" applyFill="1" applyProtection="1">
      <protection hidden="1"/>
    </xf>
    <xf numFmtId="0" fontId="33" fillId="5" borderId="0" xfId="0" applyFont="1" applyFill="1" applyAlignment="1" applyProtection="1">
      <alignment vertical="top"/>
    </xf>
    <xf numFmtId="0" fontId="37" fillId="5" borderId="2" xfId="0" applyFont="1" applyFill="1" applyBorder="1" applyAlignment="1" applyProtection="1">
      <alignment vertical="center"/>
      <protection hidden="1"/>
    </xf>
    <xf numFmtId="0" fontId="38" fillId="5" borderId="0" xfId="0" applyFont="1" applyFill="1" applyBorder="1" applyAlignment="1" applyProtection="1">
      <alignment vertical="center" wrapText="1"/>
      <protection hidden="1"/>
    </xf>
    <xf numFmtId="0" fontId="0" fillId="5" borderId="0" xfId="0" applyFill="1" applyAlignment="1" applyProtection="1">
      <alignment wrapText="1"/>
      <protection hidden="1"/>
    </xf>
    <xf numFmtId="164" fontId="37" fillId="5" borderId="23" xfId="0" applyNumberFormat="1" applyFont="1" applyFill="1" applyBorder="1" applyAlignment="1" applyProtection="1">
      <alignment vertical="center" wrapText="1"/>
      <protection hidden="1"/>
    </xf>
    <xf numFmtId="0" fontId="0" fillId="5" borderId="0" xfId="0" applyFill="1" applyAlignment="1" applyProtection="1">
      <alignment vertical="center" wrapText="1"/>
      <protection hidden="1"/>
    </xf>
    <xf numFmtId="0" fontId="41" fillId="5" borderId="0" xfId="0" applyFont="1" applyFill="1" applyBorder="1" applyAlignment="1" applyProtection="1">
      <alignment vertical="top" wrapText="1"/>
      <protection hidden="1"/>
    </xf>
    <xf numFmtId="0" fontId="0" fillId="5" borderId="0" xfId="0" applyFill="1" applyBorder="1" applyProtection="1">
      <protection hidden="1"/>
    </xf>
    <xf numFmtId="0" fontId="0" fillId="5" borderId="0" xfId="0" applyFill="1" applyBorder="1"/>
    <xf numFmtId="0" fontId="53" fillId="4" borderId="0" xfId="0" applyFont="1" applyFill="1" applyProtection="1">
      <protection hidden="1"/>
    </xf>
    <xf numFmtId="0" fontId="53" fillId="4" borderId="0" xfId="0" applyFont="1" applyFill="1" applyAlignment="1" applyProtection="1">
      <alignment wrapText="1"/>
      <protection hidden="1"/>
    </xf>
    <xf numFmtId="0" fontId="34" fillId="5" borderId="0" xfId="0" applyFont="1" applyFill="1" applyAlignment="1" applyProtection="1">
      <protection hidden="1"/>
    </xf>
    <xf numFmtId="0" fontId="35" fillId="5" borderId="0" xfId="0" applyFont="1" applyFill="1" applyAlignment="1" applyProtection="1">
      <alignment wrapText="1"/>
      <protection hidden="1"/>
    </xf>
    <xf numFmtId="0" fontId="34" fillId="5" borderId="0" xfId="0" applyFont="1" applyFill="1" applyAlignment="1" applyProtection="1">
      <alignment horizontal="center"/>
      <protection hidden="1"/>
    </xf>
    <xf numFmtId="0" fontId="56" fillId="4" borderId="0" xfId="0" applyFont="1" applyFill="1" applyProtection="1">
      <protection hidden="1"/>
    </xf>
    <xf numFmtId="0" fontId="56" fillId="4" borderId="0" xfId="0" applyFont="1" applyFill="1" applyAlignment="1" applyProtection="1">
      <alignment wrapText="1"/>
      <protection hidden="1"/>
    </xf>
    <xf numFmtId="0" fontId="56" fillId="4" borderId="0" xfId="0" applyFont="1" applyFill="1" applyAlignment="1" applyProtection="1">
      <protection hidden="1"/>
    </xf>
    <xf numFmtId="0" fontId="56" fillId="8" borderId="0" xfId="0" applyFont="1" applyFill="1" applyProtection="1">
      <protection hidden="1"/>
    </xf>
    <xf numFmtId="0" fontId="56" fillId="0" borderId="0" xfId="0" applyFont="1"/>
    <xf numFmtId="0" fontId="56" fillId="0" borderId="0" xfId="0" applyFont="1" applyProtection="1">
      <protection hidden="1"/>
    </xf>
    <xf numFmtId="0" fontId="57" fillId="4" borderId="0" xfId="0" applyFont="1" applyFill="1" applyProtection="1">
      <protection hidden="1"/>
    </xf>
    <xf numFmtId="2" fontId="32" fillId="6" borderId="17" xfId="0" applyNumberFormat="1" applyFont="1" applyFill="1" applyBorder="1" applyAlignment="1">
      <alignment horizontal="center" vertical="center"/>
    </xf>
    <xf numFmtId="2" fontId="32" fillId="6" borderId="18" xfId="0" applyNumberFormat="1" applyFont="1" applyFill="1" applyBorder="1" applyAlignment="1">
      <alignment horizontal="center" vertical="center"/>
    </xf>
    <xf numFmtId="2" fontId="32" fillId="6" borderId="19" xfId="0" applyNumberFormat="1" applyFont="1" applyFill="1" applyBorder="1" applyAlignment="1">
      <alignment horizontal="center" vertical="center"/>
    </xf>
    <xf numFmtId="2" fontId="24" fillId="3" borderId="13" xfId="0" applyNumberFormat="1" applyFont="1" applyFill="1" applyBorder="1" applyAlignment="1">
      <alignment horizontal="center" vertical="center"/>
    </xf>
    <xf numFmtId="2" fontId="24" fillId="3" borderId="23" xfId="0" applyNumberFormat="1" applyFont="1" applyFill="1" applyBorder="1" applyAlignment="1">
      <alignment horizontal="center" vertical="center"/>
    </xf>
    <xf numFmtId="2" fontId="24" fillId="3" borderId="24" xfId="0" applyNumberFormat="1" applyFont="1" applyFill="1" applyBorder="1" applyAlignment="1">
      <alignment horizontal="center" vertical="center"/>
    </xf>
    <xf numFmtId="0" fontId="60" fillId="0" borderId="0" xfId="0" applyFont="1"/>
    <xf numFmtId="1" fontId="22" fillId="0" borderId="0" xfId="0" applyNumberFormat="1" applyFont="1" applyAlignment="1">
      <alignment horizontal="center" vertical="center"/>
    </xf>
    <xf numFmtId="2" fontId="61" fillId="0" borderId="0" xfId="0" applyNumberFormat="1" applyFont="1" applyAlignment="1">
      <alignment horizontal="center" vertical="center"/>
    </xf>
    <xf numFmtId="0" fontId="24" fillId="3" borderId="6" xfId="0" applyFont="1" applyFill="1" applyBorder="1" applyAlignment="1">
      <alignment horizontal="center"/>
    </xf>
    <xf numFmtId="0" fontId="24" fillId="3" borderId="12" xfId="0" applyFont="1" applyFill="1" applyBorder="1" applyAlignment="1">
      <alignment horizontal="center"/>
    </xf>
    <xf numFmtId="2" fontId="58" fillId="0" borderId="0" xfId="0" applyNumberFormat="1" applyFont="1" applyAlignment="1">
      <alignment horizontal="center"/>
    </xf>
    <xf numFmtId="2" fontId="32" fillId="0" borderId="3" xfId="0" applyNumberFormat="1" applyFont="1" applyBorder="1" applyAlignment="1">
      <alignment horizontal="center" vertical="center"/>
    </xf>
    <xf numFmtId="0" fontId="32" fillId="5" borderId="1" xfId="0" applyFont="1" applyFill="1" applyBorder="1" applyAlignment="1">
      <alignment horizontal="right" vertical="center"/>
    </xf>
    <xf numFmtId="2" fontId="32" fillId="6" borderId="1" xfId="0" applyNumberFormat="1" applyFont="1" applyFill="1" applyBorder="1" applyAlignment="1">
      <alignment horizontal="right" vertical="center"/>
    </xf>
    <xf numFmtId="0" fontId="59" fillId="5" borderId="1" xfId="0" applyFont="1" applyFill="1" applyBorder="1" applyAlignment="1">
      <alignment horizontal="right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0" fontId="61" fillId="3" borderId="1" xfId="0" applyFont="1" applyFill="1" applyBorder="1" applyAlignment="1">
      <alignment horizontal="center"/>
    </xf>
    <xf numFmtId="2" fontId="58" fillId="0" borderId="1" xfId="0" applyNumberFormat="1" applyFont="1" applyBorder="1" applyAlignment="1">
      <alignment horizontal="center"/>
    </xf>
    <xf numFmtId="2" fontId="32" fillId="0" borderId="1" xfId="0" applyNumberFormat="1" applyFont="1" applyBorder="1" applyAlignment="1">
      <alignment horizontal="center" vertical="center"/>
    </xf>
    <xf numFmtId="0" fontId="40" fillId="5" borderId="0" xfId="0" applyFont="1" applyFill="1" applyAlignment="1" applyProtection="1">
      <alignment horizontal="center" vertical="center" textRotation="180" wrapText="1"/>
      <protection hidden="1"/>
    </xf>
    <xf numFmtId="0" fontId="0" fillId="5" borderId="0" xfId="0" applyFill="1" applyAlignment="1">
      <alignment horizontal="center"/>
    </xf>
    <xf numFmtId="0" fontId="29" fillId="0" borderId="0" xfId="0" applyFont="1" applyFill="1"/>
    <xf numFmtId="0" fontId="47" fillId="0" borderId="0" xfId="0" applyFont="1" applyFill="1" applyAlignment="1" applyProtection="1">
      <alignment vertical="top" wrapText="1"/>
      <protection hidden="1"/>
    </xf>
    <xf numFmtId="0" fontId="48" fillId="0" borderId="0" xfId="0" applyFont="1" applyFill="1" applyAlignment="1" applyProtection="1">
      <alignment horizontal="center" vertical="top" wrapText="1"/>
      <protection hidden="1"/>
    </xf>
    <xf numFmtId="0" fontId="49" fillId="0" borderId="0" xfId="0" applyFont="1" applyFill="1" applyAlignment="1" applyProtection="1">
      <alignment vertical="top" wrapText="1"/>
      <protection hidden="1"/>
    </xf>
    <xf numFmtId="0" fontId="29" fillId="0" borderId="0" xfId="0" applyFont="1" applyFill="1" applyProtection="1">
      <protection hidden="1"/>
    </xf>
    <xf numFmtId="0" fontId="51" fillId="0" borderId="0" xfId="0" applyFont="1" applyFill="1" applyAlignment="1" applyProtection="1">
      <protection hidden="1"/>
    </xf>
    <xf numFmtId="0" fontId="55" fillId="0" borderId="0" xfId="0" applyFont="1" applyFill="1" applyAlignment="1" applyProtection="1">
      <alignment horizontal="center"/>
      <protection hidden="1"/>
    </xf>
    <xf numFmtId="0" fontId="62" fillId="0" borderId="0" xfId="0" applyFont="1" applyFill="1" applyAlignment="1" applyProtection="1">
      <alignment horizontal="center"/>
      <protection hidden="1"/>
    </xf>
    <xf numFmtId="0" fontId="34" fillId="0" borderId="0" xfId="0" applyFont="1" applyFill="1" applyAlignment="1" applyProtection="1">
      <protection hidden="1"/>
    </xf>
    <xf numFmtId="0" fontId="0" fillId="0" borderId="0" xfId="0" applyFill="1"/>
    <xf numFmtId="0" fontId="0" fillId="0" borderId="0" xfId="0" applyFill="1" applyProtection="1">
      <protection hidden="1"/>
    </xf>
    <xf numFmtId="1" fontId="24" fillId="5" borderId="20" xfId="0" applyNumberFormat="1" applyFont="1" applyFill="1" applyBorder="1" applyAlignment="1">
      <alignment horizontal="center" vertical="center"/>
    </xf>
    <xf numFmtId="1" fontId="24" fillId="5" borderId="13" xfId="0" applyNumberFormat="1" applyFont="1" applyFill="1" applyBorder="1" applyAlignment="1">
      <alignment horizontal="center" vertical="center"/>
    </xf>
    <xf numFmtId="1" fontId="24" fillId="5" borderId="21" xfId="0" applyNumberFormat="1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4" fontId="58" fillId="0" borderId="20" xfId="0" applyNumberFormat="1" applyFont="1" applyBorder="1" applyAlignment="1">
      <alignment horizontal="center" vertical="center"/>
    </xf>
    <xf numFmtId="4" fontId="58" fillId="0" borderId="13" xfId="0" applyNumberFormat="1" applyFont="1" applyBorder="1" applyAlignment="1">
      <alignment horizontal="center" vertical="center"/>
    </xf>
    <xf numFmtId="4" fontId="58" fillId="0" borderId="21" xfId="0" applyNumberFormat="1" applyFont="1" applyBorder="1" applyAlignment="1">
      <alignment horizontal="center" vertical="center"/>
    </xf>
    <xf numFmtId="2" fontId="59" fillId="0" borderId="20" xfId="0" applyNumberFormat="1" applyFont="1" applyBorder="1" applyAlignment="1">
      <alignment horizontal="center" vertical="center"/>
    </xf>
    <xf numFmtId="2" fontId="59" fillId="0" borderId="13" xfId="0" applyNumberFormat="1" applyFont="1" applyBorder="1" applyAlignment="1">
      <alignment horizontal="center" vertical="center"/>
    </xf>
    <xf numFmtId="2" fontId="59" fillId="0" borderId="21" xfId="0" applyNumberFormat="1" applyFont="1" applyBorder="1" applyAlignment="1">
      <alignment horizontal="center" vertical="center"/>
    </xf>
    <xf numFmtId="2" fontId="10" fillId="3" borderId="4" xfId="0" applyNumberFormat="1" applyFont="1" applyFill="1" applyBorder="1" applyAlignment="1">
      <alignment horizontal="center" vertical="center"/>
    </xf>
    <xf numFmtId="2" fontId="10" fillId="3" borderId="11" xfId="0" applyNumberFormat="1" applyFont="1" applyFill="1" applyBorder="1" applyAlignment="1">
      <alignment horizontal="center" vertical="center"/>
    </xf>
    <xf numFmtId="2" fontId="10" fillId="3" borderId="5" xfId="0" applyNumberFormat="1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horizontal="center" vertical="center"/>
    </xf>
    <xf numFmtId="2" fontId="11" fillId="7" borderId="7" xfId="0" applyNumberFormat="1" applyFont="1" applyFill="1" applyBorder="1" applyAlignment="1">
      <alignment horizontal="center" vertical="center" wrapText="1"/>
    </xf>
    <xf numFmtId="2" fontId="11" fillId="7" borderId="10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2" fontId="18" fillId="7" borderId="7" xfId="0" applyNumberFormat="1" applyFont="1" applyFill="1" applyBorder="1" applyAlignment="1">
      <alignment horizontal="center" vertical="center" wrapText="1"/>
    </xf>
    <xf numFmtId="2" fontId="18" fillId="7" borderId="10" xfId="0" applyNumberFormat="1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  <protection hidden="1"/>
    </xf>
    <xf numFmtId="0" fontId="37" fillId="5" borderId="31" xfId="0" applyFont="1" applyFill="1" applyBorder="1" applyAlignment="1" applyProtection="1">
      <alignment horizontal="center" vertical="center" wrapText="1"/>
      <protection hidden="1"/>
    </xf>
    <xf numFmtId="0" fontId="37" fillId="5" borderId="25" xfId="0" applyFont="1" applyFill="1" applyBorder="1" applyAlignment="1" applyProtection="1">
      <alignment horizontal="center" vertical="center" wrapText="1"/>
      <protection hidden="1"/>
    </xf>
    <xf numFmtId="0" fontId="37" fillId="5" borderId="29" xfId="0" applyFont="1" applyFill="1" applyBorder="1" applyAlignment="1" applyProtection="1">
      <alignment horizontal="center" vertical="center" wrapText="1"/>
      <protection hidden="1"/>
    </xf>
    <xf numFmtId="0" fontId="37" fillId="5" borderId="0" xfId="0" applyFont="1" applyFill="1" applyBorder="1" applyAlignment="1" applyProtection="1">
      <alignment horizontal="center" vertical="center" wrapText="1"/>
      <protection hidden="1"/>
    </xf>
    <xf numFmtId="0" fontId="37" fillId="5" borderId="26" xfId="0" applyFont="1" applyFill="1" applyBorder="1" applyAlignment="1" applyProtection="1">
      <alignment horizontal="center" vertical="center" wrapText="1"/>
      <protection hidden="1"/>
    </xf>
    <xf numFmtId="0" fontId="37" fillId="5" borderId="33" xfId="0" applyFont="1" applyFill="1" applyBorder="1" applyAlignment="1" applyProtection="1">
      <alignment horizontal="center" vertical="center" wrapText="1"/>
      <protection hidden="1"/>
    </xf>
    <xf numFmtId="0" fontId="37" fillId="5" borderId="23" xfId="0" applyFont="1" applyFill="1" applyBorder="1" applyAlignment="1" applyProtection="1">
      <alignment horizontal="center" vertical="center" wrapText="1"/>
      <protection hidden="1"/>
    </xf>
    <xf numFmtId="0" fontId="37" fillId="5" borderId="27" xfId="0" applyFont="1" applyFill="1" applyBorder="1" applyAlignment="1" applyProtection="1">
      <alignment horizontal="center" vertical="center" wrapText="1"/>
      <protection hidden="1"/>
    </xf>
    <xf numFmtId="166" fontId="44" fillId="5" borderId="28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31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25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29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0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26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33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166" fontId="44" fillId="5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54" fillId="5" borderId="0" xfId="0" applyFont="1" applyFill="1" applyAlignment="1" applyProtection="1">
      <alignment horizontal="center"/>
      <protection hidden="1"/>
    </xf>
    <xf numFmtId="0" fontId="45" fillId="8" borderId="0" xfId="0" applyFont="1" applyFill="1" applyAlignment="1" applyProtection="1">
      <alignment horizontal="right" vertical="top" wrapText="1"/>
      <protection hidden="1"/>
    </xf>
    <xf numFmtId="0" fontId="39" fillId="5" borderId="11" xfId="0" applyFont="1" applyFill="1" applyBorder="1" applyAlignment="1" applyProtection="1">
      <alignment horizontal="left" vertical="center"/>
    </xf>
    <xf numFmtId="0" fontId="39" fillId="5" borderId="30" xfId="0" applyFont="1" applyFill="1" applyBorder="1" applyAlignment="1" applyProtection="1">
      <alignment horizontal="left" vertical="center"/>
    </xf>
    <xf numFmtId="0" fontId="39" fillId="5" borderId="0" xfId="0" applyFont="1" applyFill="1" applyBorder="1" applyAlignment="1" applyProtection="1">
      <alignment horizontal="left" vertical="center"/>
    </xf>
    <xf numFmtId="0" fontId="39" fillId="5" borderId="26" xfId="0" applyFont="1" applyFill="1" applyBorder="1" applyAlignment="1" applyProtection="1">
      <alignment horizontal="left" vertical="center"/>
    </xf>
    <xf numFmtId="0" fontId="39" fillId="5" borderId="2" xfId="0" applyFont="1" applyFill="1" applyBorder="1" applyAlignment="1" applyProtection="1">
      <alignment horizontal="left" vertical="center"/>
    </xf>
    <xf numFmtId="0" fontId="39" fillId="5" borderId="32" xfId="0" applyFont="1" applyFill="1" applyBorder="1" applyAlignment="1" applyProtection="1">
      <alignment horizontal="left" vertical="center"/>
    </xf>
    <xf numFmtId="165" fontId="37" fillId="5" borderId="28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31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25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29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0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26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33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23" xfId="0" applyNumberFormat="1" applyFont="1" applyFill="1" applyBorder="1" applyAlignment="1" applyProtection="1">
      <alignment horizontal="center" vertical="center" wrapText="1"/>
      <protection hidden="1"/>
    </xf>
    <xf numFmtId="165" fontId="37" fillId="5" borderId="27" xfId="0" applyNumberFormat="1" applyFont="1" applyFill="1" applyBorder="1" applyAlignment="1" applyProtection="1">
      <alignment horizontal="center" vertical="center" wrapText="1"/>
      <protection hidden="1"/>
    </xf>
    <xf numFmtId="0" fontId="37" fillId="5" borderId="0" xfId="0" applyFont="1" applyFill="1" applyBorder="1" applyAlignment="1" applyProtection="1">
      <alignment horizontal="center" vertical="center"/>
      <protection hidden="1"/>
    </xf>
    <xf numFmtId="0" fontId="42" fillId="5" borderId="0" xfId="0" applyFont="1" applyFill="1" applyBorder="1" applyAlignment="1" applyProtection="1">
      <alignment horizontal="right" vertical="center" wrapText="1"/>
      <protection hidden="1"/>
    </xf>
    <xf numFmtId="0" fontId="42" fillId="5" borderId="26" xfId="0" applyFont="1" applyFill="1" applyBorder="1" applyAlignment="1" applyProtection="1">
      <alignment horizontal="right" vertical="center" wrapText="1"/>
      <protection hidden="1"/>
    </xf>
    <xf numFmtId="0" fontId="0" fillId="5" borderId="0" xfId="0" applyFill="1" applyAlignment="1">
      <alignment horizontal="center"/>
    </xf>
    <xf numFmtId="0" fontId="40" fillId="5" borderId="0" xfId="0" applyFont="1" applyFill="1" applyAlignment="1" applyProtection="1">
      <alignment horizontal="center" vertical="center" textRotation="180" wrapText="1"/>
      <protection hidden="1"/>
    </xf>
    <xf numFmtId="0" fontId="43" fillId="5" borderId="0" xfId="0" applyFont="1" applyFill="1" applyBorder="1" applyAlignment="1" applyProtection="1">
      <alignment horizontal="left" vertical="center"/>
      <protection hidden="1"/>
    </xf>
    <xf numFmtId="0" fontId="43" fillId="5" borderId="26" xfId="0" applyFont="1" applyFill="1" applyBorder="1" applyAlignment="1" applyProtection="1">
      <alignment horizontal="left" vertical="center"/>
      <protection hidden="1"/>
    </xf>
    <xf numFmtId="0" fontId="46" fillId="0" borderId="0" xfId="0" applyFont="1" applyFill="1" applyAlignment="1">
      <alignment horizontal="center"/>
    </xf>
    <xf numFmtId="0" fontId="52" fillId="0" borderId="0" xfId="0" applyFont="1" applyFill="1" applyAlignment="1" applyProtection="1">
      <alignment horizontal="center" vertical="top" wrapText="1"/>
      <protection hidden="1"/>
    </xf>
    <xf numFmtId="0" fontId="50" fillId="0" borderId="0" xfId="0" applyFont="1" applyFill="1" applyBorder="1" applyAlignment="1" applyProtection="1">
      <alignment horizontal="center" vertical="top" wrapText="1"/>
      <protection hidden="1"/>
    </xf>
    <xf numFmtId="0" fontId="55" fillId="0" borderId="0" xfId="0" applyFont="1" applyFill="1" applyAlignment="1" applyProtection="1">
      <alignment horizontal="center"/>
      <protection hidden="1"/>
    </xf>
    <xf numFmtId="0" fontId="36" fillId="5" borderId="0" xfId="0" applyFont="1" applyFill="1" applyAlignment="1" applyProtection="1">
      <alignment horizontal="center"/>
      <protection hidden="1"/>
    </xf>
    <xf numFmtId="0" fontId="0" fillId="4" borderId="29" xfId="0" applyFill="1" applyBorder="1" applyAlignment="1">
      <alignment horizontal="center"/>
    </xf>
    <xf numFmtId="0" fontId="37" fillId="5" borderId="2" xfId="0" applyFont="1" applyFill="1" applyBorder="1" applyAlignment="1" applyProtection="1">
      <alignment horizontal="center" vertical="center"/>
      <protection hidden="1"/>
    </xf>
    <xf numFmtId="0" fontId="39" fillId="5" borderId="11" xfId="0" applyFont="1" applyFill="1" applyBorder="1" applyAlignment="1" applyProtection="1">
      <alignment horizontal="left" vertical="center" wrapText="1"/>
      <protection hidden="1"/>
    </xf>
    <xf numFmtId="0" fontId="39" fillId="5" borderId="30" xfId="0" applyFont="1" applyFill="1" applyBorder="1" applyAlignment="1" applyProtection="1">
      <alignment horizontal="left" vertical="center" wrapText="1"/>
      <protection hidden="1"/>
    </xf>
    <xf numFmtId="0" fontId="39" fillId="5" borderId="0" xfId="0" applyFont="1" applyFill="1" applyBorder="1" applyAlignment="1" applyProtection="1">
      <alignment horizontal="left" vertical="center" wrapText="1"/>
      <protection hidden="1"/>
    </xf>
    <xf numFmtId="0" fontId="39" fillId="5" borderId="26" xfId="0" applyFont="1" applyFill="1" applyBorder="1" applyAlignment="1" applyProtection="1">
      <alignment horizontal="left" vertical="center" wrapText="1"/>
      <protection hidden="1"/>
    </xf>
    <xf numFmtId="0" fontId="39" fillId="5" borderId="2" xfId="0" applyFont="1" applyFill="1" applyBorder="1" applyAlignment="1" applyProtection="1">
      <alignment horizontal="left" vertical="center" wrapText="1"/>
      <protection hidden="1"/>
    </xf>
    <xf numFmtId="0" fontId="39" fillId="5" borderId="32" xfId="0" applyFont="1" applyFill="1" applyBorder="1" applyAlignment="1" applyProtection="1">
      <alignment horizontal="left" vertical="center" wrapText="1"/>
      <protection hidden="1"/>
    </xf>
    <xf numFmtId="0" fontId="41" fillId="4" borderId="29" xfId="0" applyFont="1" applyFill="1" applyBorder="1" applyAlignment="1" applyProtection="1">
      <alignment horizontal="center" vertical="top" wrapText="1"/>
      <protection hidden="1"/>
    </xf>
    <xf numFmtId="0" fontId="37" fillId="5" borderId="11" xfId="0" applyFont="1" applyFill="1" applyBorder="1" applyAlignment="1" applyProtection="1">
      <alignment horizontal="center" vertic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33FF"/>
      <color rgb="FF0000FF"/>
      <color rgb="FF99CCFF"/>
      <color rgb="FFCCFF99"/>
      <color rgb="FF006600"/>
      <color rgb="FFFFCC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117" Type="http://schemas.openxmlformats.org/officeDocument/2006/relationships/image" Target="../media/image115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jpeg"/><Relationship Id="rId89" Type="http://schemas.openxmlformats.org/officeDocument/2006/relationships/image" Target="../media/image90.png"/><Relationship Id="rId112" Type="http://schemas.microsoft.com/office/2007/relationships/hdphoto" Target="../media/hdphoto1.wdp"/><Relationship Id="rId16" Type="http://schemas.openxmlformats.org/officeDocument/2006/relationships/image" Target="../media/image17.png"/><Relationship Id="rId107" Type="http://schemas.openxmlformats.org/officeDocument/2006/relationships/image" Target="../media/image107.jpe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1.png"/><Relationship Id="rId5" Type="http://schemas.openxmlformats.org/officeDocument/2006/relationships/image" Target="../media/image6.png"/><Relationship Id="rId90" Type="http://schemas.openxmlformats.org/officeDocument/2006/relationships/image" Target="../media/image91.png"/><Relationship Id="rId95" Type="http://schemas.openxmlformats.org/officeDocument/2006/relationships/image" Target="../media/image9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80" Type="http://schemas.openxmlformats.org/officeDocument/2006/relationships/image" Target="../media/image81.png"/><Relationship Id="rId85" Type="http://schemas.openxmlformats.org/officeDocument/2006/relationships/image" Target="../media/image86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59" Type="http://schemas.openxmlformats.org/officeDocument/2006/relationships/image" Target="../media/image60.jpeg"/><Relationship Id="rId103" Type="http://schemas.microsoft.com/office/2007/relationships/hdphoto" Target="../media/hdphoto2.wdp"/><Relationship Id="rId108" Type="http://schemas.openxmlformats.org/officeDocument/2006/relationships/image" Target="../media/image108.jpeg"/><Relationship Id="rId124" Type="http://schemas.openxmlformats.org/officeDocument/2006/relationships/image" Target="../media/image122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49" Type="http://schemas.openxmlformats.org/officeDocument/2006/relationships/image" Target="../media/image50.jpeg"/><Relationship Id="rId114" Type="http://schemas.openxmlformats.org/officeDocument/2006/relationships/image" Target="../media/image112.png"/><Relationship Id="rId119" Type="http://schemas.openxmlformats.org/officeDocument/2006/relationships/image" Target="../media/image117.pn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39" Type="http://schemas.openxmlformats.org/officeDocument/2006/relationships/image" Target="../media/image40.png"/><Relationship Id="rId109" Type="http://schemas.openxmlformats.org/officeDocument/2006/relationships/image" Target="../media/image109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jpe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4.jpeg"/><Relationship Id="rId120" Type="http://schemas.openxmlformats.org/officeDocument/2006/relationships/image" Target="../media/image118.jpe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jpe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0.png"/><Relationship Id="rId115" Type="http://schemas.openxmlformats.org/officeDocument/2006/relationships/image" Target="../media/image113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19.png"/><Relationship Id="rId3" Type="http://schemas.openxmlformats.org/officeDocument/2006/relationships/image" Target="../media/image4.jpeg"/><Relationship Id="rId25" Type="http://schemas.openxmlformats.org/officeDocument/2006/relationships/image" Target="../media/image26.png"/><Relationship Id="rId46" Type="http://schemas.openxmlformats.org/officeDocument/2006/relationships/image" Target="../media/image47.png"/><Relationship Id="rId67" Type="http://schemas.openxmlformats.org/officeDocument/2006/relationships/image" Target="../media/image68.png"/><Relationship Id="rId116" Type="http://schemas.openxmlformats.org/officeDocument/2006/relationships/image" Target="../media/image114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jpe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.png"/><Relationship Id="rId15" Type="http://schemas.openxmlformats.org/officeDocument/2006/relationships/image" Target="../media/image16.pn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6.jpe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78" Type="http://schemas.openxmlformats.org/officeDocument/2006/relationships/image" Target="../media/image79.jpe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0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90.png"/><Relationship Id="rId21" Type="http://schemas.openxmlformats.org/officeDocument/2006/relationships/image" Target="../media/image16.png"/><Relationship Id="rId42" Type="http://schemas.openxmlformats.org/officeDocument/2006/relationships/image" Target="../media/image35.png"/><Relationship Id="rId63" Type="http://schemas.openxmlformats.org/officeDocument/2006/relationships/image" Target="../media/image151.png"/><Relationship Id="rId84" Type="http://schemas.openxmlformats.org/officeDocument/2006/relationships/image" Target="../media/image170.jpeg"/><Relationship Id="rId138" Type="http://schemas.openxmlformats.org/officeDocument/2006/relationships/image" Target="../media/image95.png"/><Relationship Id="rId159" Type="http://schemas.openxmlformats.org/officeDocument/2006/relationships/image" Target="../media/image29.png"/><Relationship Id="rId170" Type="http://schemas.openxmlformats.org/officeDocument/2006/relationships/image" Target="../media/image209.png"/><Relationship Id="rId191" Type="http://schemas.microsoft.com/office/2007/relationships/hdphoto" Target="../media/hdphoto1.wdp"/><Relationship Id="rId107" Type="http://schemas.openxmlformats.org/officeDocument/2006/relationships/image" Target="../media/image64.jpeg"/><Relationship Id="rId11" Type="http://schemas.openxmlformats.org/officeDocument/2006/relationships/image" Target="../media/image44.png"/><Relationship Id="rId32" Type="http://schemas.openxmlformats.org/officeDocument/2006/relationships/image" Target="../media/image28.png"/><Relationship Id="rId53" Type="http://schemas.openxmlformats.org/officeDocument/2006/relationships/image" Target="../media/image144.png"/><Relationship Id="rId74" Type="http://schemas.openxmlformats.org/officeDocument/2006/relationships/image" Target="../media/image161.png"/><Relationship Id="rId128" Type="http://schemas.openxmlformats.org/officeDocument/2006/relationships/image" Target="../media/image195.png"/><Relationship Id="rId149" Type="http://schemas.openxmlformats.org/officeDocument/2006/relationships/image" Target="../media/image204.jpeg"/><Relationship Id="rId5" Type="http://schemas.openxmlformats.org/officeDocument/2006/relationships/image" Target="../media/image32.png"/><Relationship Id="rId95" Type="http://schemas.openxmlformats.org/officeDocument/2006/relationships/image" Target="../media/image180.jpeg"/><Relationship Id="rId160" Type="http://schemas.openxmlformats.org/officeDocument/2006/relationships/image" Target="../media/image119.png"/><Relationship Id="rId181" Type="http://schemas.openxmlformats.org/officeDocument/2006/relationships/image" Target="../media/image218.jpeg"/><Relationship Id="rId22" Type="http://schemas.openxmlformats.org/officeDocument/2006/relationships/image" Target="../media/image17.png"/><Relationship Id="rId43" Type="http://schemas.openxmlformats.org/officeDocument/2006/relationships/image" Target="../media/image36.png"/><Relationship Id="rId64" Type="http://schemas.openxmlformats.org/officeDocument/2006/relationships/image" Target="../media/image152.png"/><Relationship Id="rId118" Type="http://schemas.openxmlformats.org/officeDocument/2006/relationships/image" Target="../media/image191.png"/><Relationship Id="rId139" Type="http://schemas.openxmlformats.org/officeDocument/2006/relationships/image" Target="../media/image96.png"/><Relationship Id="rId85" Type="http://schemas.openxmlformats.org/officeDocument/2006/relationships/image" Target="../media/image171.jpeg"/><Relationship Id="rId150" Type="http://schemas.openxmlformats.org/officeDocument/2006/relationships/image" Target="../media/image205.jpeg"/><Relationship Id="rId171" Type="http://schemas.openxmlformats.org/officeDocument/2006/relationships/image" Target="../media/image210.png"/><Relationship Id="rId192" Type="http://schemas.openxmlformats.org/officeDocument/2006/relationships/image" Target="../media/image101.png"/><Relationship Id="rId12" Type="http://schemas.openxmlformats.org/officeDocument/2006/relationships/image" Target="../media/image47.png"/><Relationship Id="rId33" Type="http://schemas.openxmlformats.org/officeDocument/2006/relationships/image" Target="../media/image115.png"/><Relationship Id="rId108" Type="http://schemas.openxmlformats.org/officeDocument/2006/relationships/image" Target="../media/image65.jpeg"/><Relationship Id="rId129" Type="http://schemas.openxmlformats.org/officeDocument/2006/relationships/image" Target="../media/image196.jpeg"/><Relationship Id="rId54" Type="http://schemas.openxmlformats.org/officeDocument/2006/relationships/image" Target="../media/image42.png"/><Relationship Id="rId75" Type="http://schemas.openxmlformats.org/officeDocument/2006/relationships/image" Target="../media/image162.png"/><Relationship Id="rId96" Type="http://schemas.openxmlformats.org/officeDocument/2006/relationships/image" Target="../media/image56.jpeg"/><Relationship Id="rId140" Type="http://schemas.openxmlformats.org/officeDocument/2006/relationships/image" Target="../media/image97.png"/><Relationship Id="rId161" Type="http://schemas.openxmlformats.org/officeDocument/2006/relationships/image" Target="../media/image206.png"/><Relationship Id="rId182" Type="http://schemas.openxmlformats.org/officeDocument/2006/relationships/image" Target="../media/image219.png"/><Relationship Id="rId6" Type="http://schemas.openxmlformats.org/officeDocument/2006/relationships/image" Target="../media/image125.png"/><Relationship Id="rId23" Type="http://schemas.openxmlformats.org/officeDocument/2006/relationships/image" Target="../media/image132.jpeg"/><Relationship Id="rId119" Type="http://schemas.openxmlformats.org/officeDocument/2006/relationships/image" Target="../media/image74.png"/><Relationship Id="rId44" Type="http://schemas.openxmlformats.org/officeDocument/2006/relationships/image" Target="../media/image37.png"/><Relationship Id="rId65" Type="http://schemas.openxmlformats.org/officeDocument/2006/relationships/image" Target="../media/image153.png"/><Relationship Id="rId86" Type="http://schemas.openxmlformats.org/officeDocument/2006/relationships/image" Target="../media/image172.jpeg"/><Relationship Id="rId130" Type="http://schemas.openxmlformats.org/officeDocument/2006/relationships/image" Target="../media/image88.png"/><Relationship Id="rId151" Type="http://schemas.openxmlformats.org/officeDocument/2006/relationships/image" Target="../media/image99.png"/><Relationship Id="rId172" Type="http://schemas.openxmlformats.org/officeDocument/2006/relationships/image" Target="../media/image211.jpeg"/><Relationship Id="rId193" Type="http://schemas.openxmlformats.org/officeDocument/2006/relationships/image" Target="../media/image224.jpeg"/><Relationship Id="rId13" Type="http://schemas.openxmlformats.org/officeDocument/2006/relationships/image" Target="../media/image55.jpeg"/><Relationship Id="rId109" Type="http://schemas.openxmlformats.org/officeDocument/2006/relationships/image" Target="../media/image66.jpeg"/><Relationship Id="rId34" Type="http://schemas.openxmlformats.org/officeDocument/2006/relationships/image" Target="../media/image116.png"/><Relationship Id="rId50" Type="http://schemas.openxmlformats.org/officeDocument/2006/relationships/image" Target="../media/image141.png"/><Relationship Id="rId55" Type="http://schemas.openxmlformats.org/officeDocument/2006/relationships/image" Target="../media/image43.png"/><Relationship Id="rId76" Type="http://schemas.openxmlformats.org/officeDocument/2006/relationships/image" Target="../media/image163.png"/><Relationship Id="rId97" Type="http://schemas.openxmlformats.org/officeDocument/2006/relationships/image" Target="../media/image181.jpeg"/><Relationship Id="rId104" Type="http://schemas.openxmlformats.org/officeDocument/2006/relationships/image" Target="../media/image187.jpeg"/><Relationship Id="rId120" Type="http://schemas.openxmlformats.org/officeDocument/2006/relationships/image" Target="../media/image75.png"/><Relationship Id="rId125" Type="http://schemas.openxmlformats.org/officeDocument/2006/relationships/image" Target="../media/image193.png"/><Relationship Id="rId141" Type="http://schemas.openxmlformats.org/officeDocument/2006/relationships/image" Target="../media/image199.png"/><Relationship Id="rId146" Type="http://schemas.openxmlformats.org/officeDocument/2006/relationships/image" Target="../media/image202.jpeg"/><Relationship Id="rId167" Type="http://schemas.openxmlformats.org/officeDocument/2006/relationships/image" Target="../media/image85.jpeg"/><Relationship Id="rId188" Type="http://schemas.openxmlformats.org/officeDocument/2006/relationships/image" Target="../media/image103.png"/><Relationship Id="rId7" Type="http://schemas.openxmlformats.org/officeDocument/2006/relationships/image" Target="../media/image126.png"/><Relationship Id="rId71" Type="http://schemas.openxmlformats.org/officeDocument/2006/relationships/image" Target="../media/image159.png"/><Relationship Id="rId92" Type="http://schemas.openxmlformats.org/officeDocument/2006/relationships/image" Target="../media/image178.jpeg"/><Relationship Id="rId162" Type="http://schemas.openxmlformats.org/officeDocument/2006/relationships/image" Target="../media/image207.png"/><Relationship Id="rId183" Type="http://schemas.openxmlformats.org/officeDocument/2006/relationships/image" Target="../media/image220.png"/><Relationship Id="rId2" Type="http://schemas.openxmlformats.org/officeDocument/2006/relationships/image" Target="../media/image13.png"/><Relationship Id="rId29" Type="http://schemas.openxmlformats.org/officeDocument/2006/relationships/image" Target="../media/image133.jpeg"/><Relationship Id="rId24" Type="http://schemas.openxmlformats.org/officeDocument/2006/relationships/image" Target="../media/image19.jpeg"/><Relationship Id="rId40" Type="http://schemas.openxmlformats.org/officeDocument/2006/relationships/image" Target="../media/image137.png"/><Relationship Id="rId45" Type="http://schemas.openxmlformats.org/officeDocument/2006/relationships/image" Target="../media/image139.png"/><Relationship Id="rId66" Type="http://schemas.openxmlformats.org/officeDocument/2006/relationships/image" Target="../media/image154.png"/><Relationship Id="rId87" Type="http://schemas.openxmlformats.org/officeDocument/2006/relationships/image" Target="../media/image173.jpeg"/><Relationship Id="rId110" Type="http://schemas.openxmlformats.org/officeDocument/2006/relationships/image" Target="../media/image189.png"/><Relationship Id="rId115" Type="http://schemas.openxmlformats.org/officeDocument/2006/relationships/image" Target="../media/image72.png"/><Relationship Id="rId131" Type="http://schemas.openxmlformats.org/officeDocument/2006/relationships/image" Target="../media/image89.png"/><Relationship Id="rId136" Type="http://schemas.openxmlformats.org/officeDocument/2006/relationships/image" Target="../media/image92.png"/><Relationship Id="rId157" Type="http://schemas.openxmlformats.org/officeDocument/2006/relationships/image" Target="../media/image11.png"/><Relationship Id="rId178" Type="http://schemas.openxmlformats.org/officeDocument/2006/relationships/image" Target="../media/image216.jpeg"/><Relationship Id="rId61" Type="http://schemas.openxmlformats.org/officeDocument/2006/relationships/image" Target="../media/image149.png"/><Relationship Id="rId82" Type="http://schemas.openxmlformats.org/officeDocument/2006/relationships/image" Target="../media/image168.png"/><Relationship Id="rId152" Type="http://schemas.openxmlformats.org/officeDocument/2006/relationships/image" Target="../media/image2.jpeg"/><Relationship Id="rId173" Type="http://schemas.openxmlformats.org/officeDocument/2006/relationships/image" Target="../media/image212.jpeg"/><Relationship Id="rId194" Type="http://schemas.openxmlformats.org/officeDocument/2006/relationships/image" Target="../media/image225.jpeg"/><Relationship Id="rId19" Type="http://schemas.openxmlformats.org/officeDocument/2006/relationships/image" Target="../media/image10.png"/><Relationship Id="rId14" Type="http://schemas.openxmlformats.org/officeDocument/2006/relationships/image" Target="../media/image129.jpeg"/><Relationship Id="rId30" Type="http://schemas.openxmlformats.org/officeDocument/2006/relationships/image" Target="../media/image134.jpeg"/><Relationship Id="rId35" Type="http://schemas.openxmlformats.org/officeDocument/2006/relationships/image" Target="../media/image117.png"/><Relationship Id="rId56" Type="http://schemas.openxmlformats.org/officeDocument/2006/relationships/image" Target="../media/image145.png"/><Relationship Id="rId77" Type="http://schemas.openxmlformats.org/officeDocument/2006/relationships/image" Target="../media/image164.png"/><Relationship Id="rId100" Type="http://schemas.openxmlformats.org/officeDocument/2006/relationships/image" Target="../media/image184.jpeg"/><Relationship Id="rId105" Type="http://schemas.openxmlformats.org/officeDocument/2006/relationships/image" Target="../media/image188.jpeg"/><Relationship Id="rId126" Type="http://schemas.openxmlformats.org/officeDocument/2006/relationships/image" Target="../media/image80.png"/><Relationship Id="rId147" Type="http://schemas.openxmlformats.org/officeDocument/2006/relationships/image" Target="../media/image109.png"/><Relationship Id="rId168" Type="http://schemas.openxmlformats.org/officeDocument/2006/relationships/image" Target="../media/image86.jpeg"/><Relationship Id="rId8" Type="http://schemas.openxmlformats.org/officeDocument/2006/relationships/image" Target="../media/image127.png"/><Relationship Id="rId51" Type="http://schemas.openxmlformats.org/officeDocument/2006/relationships/image" Target="../media/image142.png"/><Relationship Id="rId72" Type="http://schemas.openxmlformats.org/officeDocument/2006/relationships/image" Target="../media/image48.png"/><Relationship Id="rId93" Type="http://schemas.openxmlformats.org/officeDocument/2006/relationships/image" Target="../media/image179.jpeg"/><Relationship Id="rId98" Type="http://schemas.openxmlformats.org/officeDocument/2006/relationships/image" Target="../media/image182.jpeg"/><Relationship Id="rId121" Type="http://schemas.openxmlformats.org/officeDocument/2006/relationships/image" Target="../media/image76.png"/><Relationship Id="rId142" Type="http://schemas.openxmlformats.org/officeDocument/2006/relationships/image" Target="../media/image98.png"/><Relationship Id="rId163" Type="http://schemas.openxmlformats.org/officeDocument/2006/relationships/image" Target="../media/image51.png"/><Relationship Id="rId184" Type="http://schemas.openxmlformats.org/officeDocument/2006/relationships/image" Target="../media/image221.png"/><Relationship Id="rId189" Type="http://schemas.microsoft.com/office/2007/relationships/hdphoto" Target="../media/hdphoto2.wdp"/><Relationship Id="rId3" Type="http://schemas.openxmlformats.org/officeDocument/2006/relationships/image" Target="../media/image123.png"/><Relationship Id="rId25" Type="http://schemas.openxmlformats.org/officeDocument/2006/relationships/image" Target="../media/image20.png"/><Relationship Id="rId46" Type="http://schemas.openxmlformats.org/officeDocument/2006/relationships/image" Target="../media/image38.png"/><Relationship Id="rId67" Type="http://schemas.openxmlformats.org/officeDocument/2006/relationships/image" Target="../media/image155.png"/><Relationship Id="rId116" Type="http://schemas.openxmlformats.org/officeDocument/2006/relationships/image" Target="../media/image73.png"/><Relationship Id="rId137" Type="http://schemas.openxmlformats.org/officeDocument/2006/relationships/image" Target="../media/image93.png"/><Relationship Id="rId158" Type="http://schemas.openxmlformats.org/officeDocument/2006/relationships/image" Target="../media/image27.png"/><Relationship Id="rId20" Type="http://schemas.openxmlformats.org/officeDocument/2006/relationships/image" Target="../media/image14.png"/><Relationship Id="rId41" Type="http://schemas.openxmlformats.org/officeDocument/2006/relationships/image" Target="../media/image138.png"/><Relationship Id="rId62" Type="http://schemas.openxmlformats.org/officeDocument/2006/relationships/image" Target="../media/image150.png"/><Relationship Id="rId83" Type="http://schemas.openxmlformats.org/officeDocument/2006/relationships/image" Target="../media/image169.jpeg"/><Relationship Id="rId88" Type="http://schemas.openxmlformats.org/officeDocument/2006/relationships/image" Target="../media/image174.jpeg"/><Relationship Id="rId111" Type="http://schemas.openxmlformats.org/officeDocument/2006/relationships/image" Target="../media/image68.png"/><Relationship Id="rId132" Type="http://schemas.openxmlformats.org/officeDocument/2006/relationships/image" Target="../media/image90.png"/><Relationship Id="rId153" Type="http://schemas.openxmlformats.org/officeDocument/2006/relationships/image" Target="../media/image3.jpeg"/><Relationship Id="rId174" Type="http://schemas.openxmlformats.org/officeDocument/2006/relationships/image" Target="../media/image213.png"/><Relationship Id="rId179" Type="http://schemas.openxmlformats.org/officeDocument/2006/relationships/image" Target="../media/image54.jpeg"/><Relationship Id="rId195" Type="http://schemas.openxmlformats.org/officeDocument/2006/relationships/image" Target="../media/image226.png"/><Relationship Id="rId190" Type="http://schemas.openxmlformats.org/officeDocument/2006/relationships/image" Target="../media/image1.png"/><Relationship Id="rId15" Type="http://schemas.openxmlformats.org/officeDocument/2006/relationships/image" Target="../media/image67.png"/><Relationship Id="rId36" Type="http://schemas.openxmlformats.org/officeDocument/2006/relationships/image" Target="../media/image135.jpeg"/><Relationship Id="rId57" Type="http://schemas.openxmlformats.org/officeDocument/2006/relationships/image" Target="../media/image146.png"/><Relationship Id="rId106" Type="http://schemas.openxmlformats.org/officeDocument/2006/relationships/image" Target="../media/image63.jpeg"/><Relationship Id="rId127" Type="http://schemas.openxmlformats.org/officeDocument/2006/relationships/image" Target="../media/image194.png"/><Relationship Id="rId10" Type="http://schemas.openxmlformats.org/officeDocument/2006/relationships/image" Target="../media/image128.png"/><Relationship Id="rId31" Type="http://schemas.openxmlformats.org/officeDocument/2006/relationships/image" Target="../media/image26.png"/><Relationship Id="rId52" Type="http://schemas.openxmlformats.org/officeDocument/2006/relationships/image" Target="../media/image143.png"/><Relationship Id="rId73" Type="http://schemas.openxmlformats.org/officeDocument/2006/relationships/image" Target="../media/image160.png"/><Relationship Id="rId78" Type="http://schemas.openxmlformats.org/officeDocument/2006/relationships/image" Target="../media/image165.png"/><Relationship Id="rId94" Type="http://schemas.openxmlformats.org/officeDocument/2006/relationships/image" Target="../media/image53.jpeg"/><Relationship Id="rId99" Type="http://schemas.openxmlformats.org/officeDocument/2006/relationships/image" Target="../media/image183.jpeg"/><Relationship Id="rId101" Type="http://schemas.openxmlformats.org/officeDocument/2006/relationships/image" Target="../media/image185.jpeg"/><Relationship Id="rId122" Type="http://schemas.openxmlformats.org/officeDocument/2006/relationships/image" Target="../media/image77.png"/><Relationship Id="rId143" Type="http://schemas.openxmlformats.org/officeDocument/2006/relationships/image" Target="../media/image102.png"/><Relationship Id="rId148" Type="http://schemas.openxmlformats.org/officeDocument/2006/relationships/image" Target="../media/image203.jpeg"/><Relationship Id="rId164" Type="http://schemas.openxmlformats.org/officeDocument/2006/relationships/image" Target="../media/image81.png"/><Relationship Id="rId169" Type="http://schemas.openxmlformats.org/officeDocument/2006/relationships/image" Target="../media/image208.png"/><Relationship Id="rId185" Type="http://schemas.openxmlformats.org/officeDocument/2006/relationships/image" Target="../media/image222.png"/><Relationship Id="rId4" Type="http://schemas.openxmlformats.org/officeDocument/2006/relationships/image" Target="../media/image124.png"/><Relationship Id="rId9" Type="http://schemas.openxmlformats.org/officeDocument/2006/relationships/image" Target="../media/image34.png"/><Relationship Id="rId180" Type="http://schemas.openxmlformats.org/officeDocument/2006/relationships/image" Target="../media/image217.png"/><Relationship Id="rId26" Type="http://schemas.openxmlformats.org/officeDocument/2006/relationships/image" Target="../media/image21.png"/><Relationship Id="rId47" Type="http://schemas.openxmlformats.org/officeDocument/2006/relationships/image" Target="../media/image39.png"/><Relationship Id="rId68" Type="http://schemas.openxmlformats.org/officeDocument/2006/relationships/image" Target="../media/image156.png"/><Relationship Id="rId89" Type="http://schemas.openxmlformats.org/officeDocument/2006/relationships/image" Target="../media/image175.jpeg"/><Relationship Id="rId112" Type="http://schemas.openxmlformats.org/officeDocument/2006/relationships/image" Target="../media/image69.png"/><Relationship Id="rId133" Type="http://schemas.openxmlformats.org/officeDocument/2006/relationships/image" Target="../media/image197.png"/><Relationship Id="rId154" Type="http://schemas.openxmlformats.org/officeDocument/2006/relationships/image" Target="../media/image4.jpeg"/><Relationship Id="rId175" Type="http://schemas.openxmlformats.org/officeDocument/2006/relationships/image" Target="../media/image214.jpeg"/><Relationship Id="rId196" Type="http://schemas.openxmlformats.org/officeDocument/2006/relationships/image" Target="../media/image227.png"/><Relationship Id="rId16" Type="http://schemas.openxmlformats.org/officeDocument/2006/relationships/image" Target="../media/image130.png"/><Relationship Id="rId37" Type="http://schemas.openxmlformats.org/officeDocument/2006/relationships/image" Target="../media/image121.png"/><Relationship Id="rId58" Type="http://schemas.openxmlformats.org/officeDocument/2006/relationships/image" Target="../media/image45.png"/><Relationship Id="rId79" Type="http://schemas.openxmlformats.org/officeDocument/2006/relationships/image" Target="../media/image49.png"/><Relationship Id="rId102" Type="http://schemas.openxmlformats.org/officeDocument/2006/relationships/image" Target="../media/image186.jpeg"/><Relationship Id="rId123" Type="http://schemas.openxmlformats.org/officeDocument/2006/relationships/image" Target="../media/image78.png"/><Relationship Id="rId144" Type="http://schemas.openxmlformats.org/officeDocument/2006/relationships/image" Target="../media/image200.jpeg"/><Relationship Id="rId90" Type="http://schemas.openxmlformats.org/officeDocument/2006/relationships/image" Target="../media/image176.jpeg"/><Relationship Id="rId165" Type="http://schemas.openxmlformats.org/officeDocument/2006/relationships/image" Target="../media/image83.png"/><Relationship Id="rId186" Type="http://schemas.openxmlformats.org/officeDocument/2006/relationships/image" Target="../media/image223.jpeg"/><Relationship Id="rId27" Type="http://schemas.openxmlformats.org/officeDocument/2006/relationships/image" Target="../media/image22.png"/><Relationship Id="rId48" Type="http://schemas.openxmlformats.org/officeDocument/2006/relationships/image" Target="../media/image40.png"/><Relationship Id="rId69" Type="http://schemas.openxmlformats.org/officeDocument/2006/relationships/image" Target="../media/image157.png"/><Relationship Id="rId113" Type="http://schemas.openxmlformats.org/officeDocument/2006/relationships/image" Target="../media/image70.png"/><Relationship Id="rId134" Type="http://schemas.openxmlformats.org/officeDocument/2006/relationships/image" Target="../media/image198.png"/><Relationship Id="rId80" Type="http://schemas.openxmlformats.org/officeDocument/2006/relationships/image" Target="../media/image166.png"/><Relationship Id="rId155" Type="http://schemas.openxmlformats.org/officeDocument/2006/relationships/image" Target="../media/image5.jpeg"/><Relationship Id="rId176" Type="http://schemas.openxmlformats.org/officeDocument/2006/relationships/image" Target="../media/image215.jpeg"/><Relationship Id="rId17" Type="http://schemas.openxmlformats.org/officeDocument/2006/relationships/image" Target="../media/image100.png"/><Relationship Id="rId38" Type="http://schemas.openxmlformats.org/officeDocument/2006/relationships/image" Target="../media/image33.png"/><Relationship Id="rId59" Type="http://schemas.openxmlformats.org/officeDocument/2006/relationships/image" Target="../media/image147.png"/><Relationship Id="rId103" Type="http://schemas.openxmlformats.org/officeDocument/2006/relationships/image" Target="../media/image60.jpeg"/><Relationship Id="rId124" Type="http://schemas.openxmlformats.org/officeDocument/2006/relationships/image" Target="../media/image192.jpeg"/><Relationship Id="rId70" Type="http://schemas.openxmlformats.org/officeDocument/2006/relationships/image" Target="../media/image158.png"/><Relationship Id="rId91" Type="http://schemas.openxmlformats.org/officeDocument/2006/relationships/image" Target="../media/image177.jpeg"/><Relationship Id="rId145" Type="http://schemas.openxmlformats.org/officeDocument/2006/relationships/image" Target="../media/image201.jpeg"/><Relationship Id="rId166" Type="http://schemas.openxmlformats.org/officeDocument/2006/relationships/image" Target="../media/image84.png"/><Relationship Id="rId187" Type="http://schemas.openxmlformats.org/officeDocument/2006/relationships/image" Target="../media/image110.png"/><Relationship Id="rId1" Type="http://schemas.openxmlformats.org/officeDocument/2006/relationships/image" Target="../media/image12.png"/><Relationship Id="rId28" Type="http://schemas.openxmlformats.org/officeDocument/2006/relationships/image" Target="../media/image23.png"/><Relationship Id="rId49" Type="http://schemas.openxmlformats.org/officeDocument/2006/relationships/image" Target="../media/image140.png"/><Relationship Id="rId114" Type="http://schemas.openxmlformats.org/officeDocument/2006/relationships/image" Target="../media/image71.png"/><Relationship Id="rId60" Type="http://schemas.openxmlformats.org/officeDocument/2006/relationships/image" Target="../media/image148.png"/><Relationship Id="rId81" Type="http://schemas.openxmlformats.org/officeDocument/2006/relationships/image" Target="../media/image167.png"/><Relationship Id="rId135" Type="http://schemas.openxmlformats.org/officeDocument/2006/relationships/image" Target="../media/image91.png"/><Relationship Id="rId156" Type="http://schemas.openxmlformats.org/officeDocument/2006/relationships/image" Target="../media/image9.jpeg"/><Relationship Id="rId177" Type="http://schemas.openxmlformats.org/officeDocument/2006/relationships/image" Target="../media/image59.jpeg"/><Relationship Id="rId18" Type="http://schemas.openxmlformats.org/officeDocument/2006/relationships/image" Target="../media/image131.png"/><Relationship Id="rId39" Type="http://schemas.openxmlformats.org/officeDocument/2006/relationships/image" Target="../media/image136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43.jpeg"/><Relationship Id="rId21" Type="http://schemas.openxmlformats.org/officeDocument/2006/relationships/image" Target="../media/image19.jpeg"/><Relationship Id="rId42" Type="http://schemas.openxmlformats.org/officeDocument/2006/relationships/image" Target="../media/image128.png"/><Relationship Id="rId63" Type="http://schemas.openxmlformats.org/officeDocument/2006/relationships/image" Target="../media/image43.png"/><Relationship Id="rId84" Type="http://schemas.openxmlformats.org/officeDocument/2006/relationships/image" Target="../media/image47.png"/><Relationship Id="rId138" Type="http://schemas.openxmlformats.org/officeDocument/2006/relationships/image" Target="../media/image65.jpeg"/><Relationship Id="rId159" Type="http://schemas.openxmlformats.org/officeDocument/2006/relationships/image" Target="../media/image80.png"/><Relationship Id="rId170" Type="http://schemas.openxmlformats.org/officeDocument/2006/relationships/image" Target="../media/image89.png"/><Relationship Id="rId191" Type="http://schemas.openxmlformats.org/officeDocument/2006/relationships/image" Target="../media/image105.jpeg"/><Relationship Id="rId107" Type="http://schemas.openxmlformats.org/officeDocument/2006/relationships/image" Target="../media/image237.jpeg"/><Relationship Id="rId11" Type="http://schemas.openxmlformats.org/officeDocument/2006/relationships/image" Target="../media/image9.jpeg"/><Relationship Id="rId32" Type="http://schemas.openxmlformats.org/officeDocument/2006/relationships/image" Target="../media/image30.png"/><Relationship Id="rId53" Type="http://schemas.openxmlformats.org/officeDocument/2006/relationships/image" Target="../media/image39.png"/><Relationship Id="rId74" Type="http://schemas.openxmlformats.org/officeDocument/2006/relationships/image" Target="../media/image46.png"/><Relationship Id="rId128" Type="http://schemas.openxmlformats.org/officeDocument/2006/relationships/image" Target="../media/image59.jpeg"/><Relationship Id="rId149" Type="http://schemas.openxmlformats.org/officeDocument/2006/relationships/image" Target="../media/image190.png"/><Relationship Id="rId5" Type="http://schemas.openxmlformats.org/officeDocument/2006/relationships/image" Target="../media/image6.png"/><Relationship Id="rId95" Type="http://schemas.openxmlformats.org/officeDocument/2006/relationships/image" Target="../media/image164.png"/><Relationship Id="rId160" Type="http://schemas.openxmlformats.org/officeDocument/2006/relationships/image" Target="../media/image81.png"/><Relationship Id="rId181" Type="http://schemas.openxmlformats.org/officeDocument/2006/relationships/image" Target="../media/image199.png"/><Relationship Id="rId22" Type="http://schemas.openxmlformats.org/officeDocument/2006/relationships/image" Target="../media/image20.png"/><Relationship Id="rId43" Type="http://schemas.openxmlformats.org/officeDocument/2006/relationships/image" Target="../media/image136.png"/><Relationship Id="rId64" Type="http://schemas.openxmlformats.org/officeDocument/2006/relationships/image" Target="../media/image218.jpeg"/><Relationship Id="rId118" Type="http://schemas.openxmlformats.org/officeDocument/2006/relationships/image" Target="../media/image54.jpeg"/><Relationship Id="rId139" Type="http://schemas.openxmlformats.org/officeDocument/2006/relationships/image" Target="../media/image66.jpeg"/><Relationship Id="rId85" Type="http://schemas.openxmlformats.org/officeDocument/2006/relationships/image" Target="../media/image156.png"/><Relationship Id="rId150" Type="http://schemas.openxmlformats.org/officeDocument/2006/relationships/image" Target="../media/image191.png"/><Relationship Id="rId171" Type="http://schemas.openxmlformats.org/officeDocument/2006/relationships/image" Target="../media/image90.png"/><Relationship Id="rId192" Type="http://schemas.openxmlformats.org/officeDocument/2006/relationships/image" Target="../media/image106.jpeg"/><Relationship Id="rId12" Type="http://schemas.openxmlformats.org/officeDocument/2006/relationships/image" Target="../media/image10.png"/><Relationship Id="rId33" Type="http://schemas.openxmlformats.org/officeDocument/2006/relationships/image" Target="../media/image31.png"/><Relationship Id="rId108" Type="http://schemas.openxmlformats.org/officeDocument/2006/relationships/image" Target="../media/image238.jpeg"/><Relationship Id="rId129" Type="http://schemas.openxmlformats.org/officeDocument/2006/relationships/image" Target="../media/image60.jpeg"/><Relationship Id="rId54" Type="http://schemas.openxmlformats.org/officeDocument/2006/relationships/image" Target="../media/image40.png"/><Relationship Id="rId75" Type="http://schemas.openxmlformats.org/officeDocument/2006/relationships/image" Target="../media/image151.png"/><Relationship Id="rId96" Type="http://schemas.openxmlformats.org/officeDocument/2006/relationships/image" Target="../media/image165.png"/><Relationship Id="rId140" Type="http://schemas.openxmlformats.org/officeDocument/2006/relationships/image" Target="../media/image213.png"/><Relationship Id="rId161" Type="http://schemas.openxmlformats.org/officeDocument/2006/relationships/image" Target="../media/image82.png"/><Relationship Id="rId182" Type="http://schemas.openxmlformats.org/officeDocument/2006/relationships/image" Target="../media/image98.png"/><Relationship Id="rId6" Type="http://schemas.openxmlformats.org/officeDocument/2006/relationships/image" Target="../media/image7.png"/><Relationship Id="rId23" Type="http://schemas.openxmlformats.org/officeDocument/2006/relationships/image" Target="../media/image21.png"/><Relationship Id="rId119" Type="http://schemas.openxmlformats.org/officeDocument/2006/relationships/image" Target="../media/image55.jpeg"/><Relationship Id="rId44" Type="http://schemas.openxmlformats.org/officeDocument/2006/relationships/image" Target="../media/image137.png"/><Relationship Id="rId65" Type="http://schemas.openxmlformats.org/officeDocument/2006/relationships/image" Target="../media/image145.png"/><Relationship Id="rId86" Type="http://schemas.openxmlformats.org/officeDocument/2006/relationships/image" Target="../media/image157.png"/><Relationship Id="rId130" Type="http://schemas.openxmlformats.org/officeDocument/2006/relationships/image" Target="../media/image245.jpeg"/><Relationship Id="rId151" Type="http://schemas.openxmlformats.org/officeDocument/2006/relationships/image" Target="../media/image74.png"/><Relationship Id="rId172" Type="http://schemas.openxmlformats.org/officeDocument/2006/relationships/image" Target="../media/image197.png"/><Relationship Id="rId193" Type="http://schemas.openxmlformats.org/officeDocument/2006/relationships/image" Target="../media/image107.jpeg"/><Relationship Id="rId13" Type="http://schemas.openxmlformats.org/officeDocument/2006/relationships/image" Target="../media/image11.png"/><Relationship Id="rId109" Type="http://schemas.openxmlformats.org/officeDocument/2006/relationships/image" Target="../media/image239.jpeg"/><Relationship Id="rId34" Type="http://schemas.openxmlformats.org/officeDocument/2006/relationships/image" Target="../media/image123.png"/><Relationship Id="rId55" Type="http://schemas.openxmlformats.org/officeDocument/2006/relationships/image" Target="../media/image140.png"/><Relationship Id="rId76" Type="http://schemas.openxmlformats.org/officeDocument/2006/relationships/image" Target="../media/image207.png"/><Relationship Id="rId97" Type="http://schemas.openxmlformats.org/officeDocument/2006/relationships/image" Target="../media/image49.png"/><Relationship Id="rId120" Type="http://schemas.openxmlformats.org/officeDocument/2006/relationships/image" Target="../media/image56.jpeg"/><Relationship Id="rId141" Type="http://schemas.openxmlformats.org/officeDocument/2006/relationships/image" Target="../media/image67.png"/><Relationship Id="rId7" Type="http://schemas.openxmlformats.org/officeDocument/2006/relationships/image" Target="../media/image8.png"/><Relationship Id="rId71" Type="http://schemas.openxmlformats.org/officeDocument/2006/relationships/image" Target="../media/image148.png"/><Relationship Id="rId92" Type="http://schemas.openxmlformats.org/officeDocument/2006/relationships/image" Target="../media/image161.png"/><Relationship Id="rId162" Type="http://schemas.openxmlformats.org/officeDocument/2006/relationships/image" Target="../media/image194.png"/><Relationship Id="rId183" Type="http://schemas.openxmlformats.org/officeDocument/2006/relationships/image" Target="../media/image99.png"/><Relationship Id="rId2" Type="http://schemas.openxmlformats.org/officeDocument/2006/relationships/image" Target="../media/image3.jpe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3.png"/><Relationship Id="rId45" Type="http://schemas.openxmlformats.org/officeDocument/2006/relationships/image" Target="../media/image206.png"/><Relationship Id="rId66" Type="http://schemas.openxmlformats.org/officeDocument/2006/relationships/image" Target="../media/image146.png"/><Relationship Id="rId87" Type="http://schemas.openxmlformats.org/officeDocument/2006/relationships/image" Target="../media/image220.png"/><Relationship Id="rId110" Type="http://schemas.openxmlformats.org/officeDocument/2006/relationships/image" Target="../media/image240.jpeg"/><Relationship Id="rId115" Type="http://schemas.openxmlformats.org/officeDocument/2006/relationships/image" Target="../media/image52.jpeg"/><Relationship Id="rId131" Type="http://schemas.openxmlformats.org/officeDocument/2006/relationships/image" Target="../media/image224.jpeg"/><Relationship Id="rId136" Type="http://schemas.openxmlformats.org/officeDocument/2006/relationships/image" Target="../media/image63.jpeg"/><Relationship Id="rId157" Type="http://schemas.openxmlformats.org/officeDocument/2006/relationships/image" Target="../media/image79.jpeg"/><Relationship Id="rId178" Type="http://schemas.openxmlformats.org/officeDocument/2006/relationships/image" Target="../media/image95.png"/><Relationship Id="rId61" Type="http://schemas.openxmlformats.org/officeDocument/2006/relationships/image" Target="../media/image41.png"/><Relationship Id="rId82" Type="http://schemas.openxmlformats.org/officeDocument/2006/relationships/image" Target="../media/image221.png"/><Relationship Id="rId152" Type="http://schemas.openxmlformats.org/officeDocument/2006/relationships/image" Target="../media/image75.png"/><Relationship Id="rId173" Type="http://schemas.openxmlformats.org/officeDocument/2006/relationships/image" Target="../media/image198.png"/><Relationship Id="rId194" Type="http://schemas.openxmlformats.org/officeDocument/2006/relationships/image" Target="../media/image108.jpeg"/><Relationship Id="rId199" Type="http://schemas.microsoft.com/office/2007/relationships/hdphoto" Target="../media/hdphoto1.wdp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30" Type="http://schemas.openxmlformats.org/officeDocument/2006/relationships/image" Target="../media/image28.png"/><Relationship Id="rId35" Type="http://schemas.openxmlformats.org/officeDocument/2006/relationships/image" Target="../media/image124.png"/><Relationship Id="rId56" Type="http://schemas.openxmlformats.org/officeDocument/2006/relationships/image" Target="../media/image141.png"/><Relationship Id="rId77" Type="http://schemas.openxmlformats.org/officeDocument/2006/relationships/image" Target="../media/image152.png"/><Relationship Id="rId100" Type="http://schemas.openxmlformats.org/officeDocument/2006/relationships/image" Target="../media/image168.png"/><Relationship Id="rId105" Type="http://schemas.openxmlformats.org/officeDocument/2006/relationships/image" Target="../media/image235.jpeg"/><Relationship Id="rId126" Type="http://schemas.openxmlformats.org/officeDocument/2006/relationships/image" Target="../media/image216.jpeg"/><Relationship Id="rId147" Type="http://schemas.openxmlformats.org/officeDocument/2006/relationships/image" Target="../media/image72.png"/><Relationship Id="rId168" Type="http://schemas.openxmlformats.org/officeDocument/2006/relationships/image" Target="../media/image87.jpeg"/><Relationship Id="rId8" Type="http://schemas.openxmlformats.org/officeDocument/2006/relationships/image" Target="../media/image228.png"/><Relationship Id="rId51" Type="http://schemas.openxmlformats.org/officeDocument/2006/relationships/image" Target="../media/image139.png"/><Relationship Id="rId72" Type="http://schemas.openxmlformats.org/officeDocument/2006/relationships/image" Target="../media/image149.png"/><Relationship Id="rId93" Type="http://schemas.openxmlformats.org/officeDocument/2006/relationships/image" Target="../media/image162.png"/><Relationship Id="rId98" Type="http://schemas.openxmlformats.org/officeDocument/2006/relationships/image" Target="../media/image166.png"/><Relationship Id="rId121" Type="http://schemas.openxmlformats.org/officeDocument/2006/relationships/image" Target="../media/image244.jpeg"/><Relationship Id="rId142" Type="http://schemas.openxmlformats.org/officeDocument/2006/relationships/image" Target="../media/image189.png"/><Relationship Id="rId163" Type="http://schemas.openxmlformats.org/officeDocument/2006/relationships/image" Target="../media/image83.png"/><Relationship Id="rId184" Type="http://schemas.openxmlformats.org/officeDocument/2006/relationships/image" Target="../media/image100.png"/><Relationship Id="rId189" Type="http://schemas.microsoft.com/office/2007/relationships/hdphoto" Target="../media/hdphoto2.wdp"/><Relationship Id="rId3" Type="http://schemas.openxmlformats.org/officeDocument/2006/relationships/image" Target="../media/image4.jpeg"/><Relationship Id="rId25" Type="http://schemas.openxmlformats.org/officeDocument/2006/relationships/image" Target="../media/image23.png"/><Relationship Id="rId46" Type="http://schemas.openxmlformats.org/officeDocument/2006/relationships/image" Target="../media/image138.png"/><Relationship Id="rId67" Type="http://schemas.openxmlformats.org/officeDocument/2006/relationships/image" Target="../media/image44.png"/><Relationship Id="rId116" Type="http://schemas.openxmlformats.org/officeDocument/2006/relationships/image" Target="../media/image53.jpeg"/><Relationship Id="rId137" Type="http://schemas.openxmlformats.org/officeDocument/2006/relationships/image" Target="../media/image64.jpeg"/><Relationship Id="rId158" Type="http://schemas.openxmlformats.org/officeDocument/2006/relationships/image" Target="../media/image193.png"/><Relationship Id="rId20" Type="http://schemas.openxmlformats.org/officeDocument/2006/relationships/image" Target="../media/image18.jpeg"/><Relationship Id="rId41" Type="http://schemas.openxmlformats.org/officeDocument/2006/relationships/image" Target="../media/image34.png"/><Relationship Id="rId62" Type="http://schemas.openxmlformats.org/officeDocument/2006/relationships/image" Target="../media/image42.png"/><Relationship Id="rId83" Type="http://schemas.openxmlformats.org/officeDocument/2006/relationships/image" Target="../media/image155.png"/><Relationship Id="rId88" Type="http://schemas.openxmlformats.org/officeDocument/2006/relationships/image" Target="../media/image158.png"/><Relationship Id="rId111" Type="http://schemas.openxmlformats.org/officeDocument/2006/relationships/image" Target="../media/image241.jpeg"/><Relationship Id="rId132" Type="http://schemas.openxmlformats.org/officeDocument/2006/relationships/image" Target="../media/image212.jpeg"/><Relationship Id="rId153" Type="http://schemas.openxmlformats.org/officeDocument/2006/relationships/image" Target="../media/image76.png"/><Relationship Id="rId174" Type="http://schemas.openxmlformats.org/officeDocument/2006/relationships/image" Target="../media/image91.png"/><Relationship Id="rId179" Type="http://schemas.openxmlformats.org/officeDocument/2006/relationships/image" Target="../media/image96.png"/><Relationship Id="rId195" Type="http://schemas.openxmlformats.org/officeDocument/2006/relationships/image" Target="../media/image109.png"/><Relationship Id="rId190" Type="http://schemas.openxmlformats.org/officeDocument/2006/relationships/image" Target="../media/image104.jpeg"/><Relationship Id="rId15" Type="http://schemas.openxmlformats.org/officeDocument/2006/relationships/image" Target="../media/image13.png"/><Relationship Id="rId36" Type="http://schemas.openxmlformats.org/officeDocument/2006/relationships/image" Target="../media/image32.png"/><Relationship Id="rId57" Type="http://schemas.openxmlformats.org/officeDocument/2006/relationships/image" Target="../media/image142.png"/><Relationship Id="rId106" Type="http://schemas.openxmlformats.org/officeDocument/2006/relationships/image" Target="../media/image236.jpeg"/><Relationship Id="rId127" Type="http://schemas.openxmlformats.org/officeDocument/2006/relationships/image" Target="../media/image185.jpeg"/><Relationship Id="rId10" Type="http://schemas.openxmlformats.org/officeDocument/2006/relationships/image" Target="../media/image230.png"/><Relationship Id="rId31" Type="http://schemas.openxmlformats.org/officeDocument/2006/relationships/image" Target="../media/image29.png"/><Relationship Id="rId52" Type="http://schemas.openxmlformats.org/officeDocument/2006/relationships/image" Target="../media/image38.png"/><Relationship Id="rId73" Type="http://schemas.openxmlformats.org/officeDocument/2006/relationships/image" Target="../media/image150.png"/><Relationship Id="rId78" Type="http://schemas.openxmlformats.org/officeDocument/2006/relationships/image" Target="../media/image153.png"/><Relationship Id="rId94" Type="http://schemas.openxmlformats.org/officeDocument/2006/relationships/image" Target="../media/image163.png"/><Relationship Id="rId99" Type="http://schemas.openxmlformats.org/officeDocument/2006/relationships/image" Target="../media/image167.png"/><Relationship Id="rId101" Type="http://schemas.openxmlformats.org/officeDocument/2006/relationships/image" Target="../media/image232.jpeg"/><Relationship Id="rId122" Type="http://schemas.openxmlformats.org/officeDocument/2006/relationships/image" Target="../media/image57.jpeg"/><Relationship Id="rId143" Type="http://schemas.openxmlformats.org/officeDocument/2006/relationships/image" Target="../media/image68.png"/><Relationship Id="rId148" Type="http://schemas.openxmlformats.org/officeDocument/2006/relationships/image" Target="../media/image73.png"/><Relationship Id="rId164" Type="http://schemas.openxmlformats.org/officeDocument/2006/relationships/image" Target="../media/image84.png"/><Relationship Id="rId169" Type="http://schemas.openxmlformats.org/officeDocument/2006/relationships/image" Target="../media/image88.png"/><Relationship Id="rId185" Type="http://schemas.openxmlformats.org/officeDocument/2006/relationships/image" Target="../media/image131.png"/><Relationship Id="rId4" Type="http://schemas.openxmlformats.org/officeDocument/2006/relationships/image" Target="../media/image5.jpeg"/><Relationship Id="rId9" Type="http://schemas.openxmlformats.org/officeDocument/2006/relationships/image" Target="../media/image229.png"/><Relationship Id="rId180" Type="http://schemas.openxmlformats.org/officeDocument/2006/relationships/image" Target="../media/image97.png"/><Relationship Id="rId26" Type="http://schemas.openxmlformats.org/officeDocument/2006/relationships/image" Target="../media/image24.jpeg"/><Relationship Id="rId47" Type="http://schemas.openxmlformats.org/officeDocument/2006/relationships/image" Target="../media/image35.png"/><Relationship Id="rId68" Type="http://schemas.openxmlformats.org/officeDocument/2006/relationships/image" Target="../media/image45.png"/><Relationship Id="rId89" Type="http://schemas.openxmlformats.org/officeDocument/2006/relationships/image" Target="../media/image159.png"/><Relationship Id="rId112" Type="http://schemas.openxmlformats.org/officeDocument/2006/relationships/image" Target="../media/image242.jpeg"/><Relationship Id="rId133" Type="http://schemas.openxmlformats.org/officeDocument/2006/relationships/image" Target="../media/image214.jpeg"/><Relationship Id="rId154" Type="http://schemas.openxmlformats.org/officeDocument/2006/relationships/image" Target="../media/image77.png"/><Relationship Id="rId175" Type="http://schemas.openxmlformats.org/officeDocument/2006/relationships/image" Target="../media/image92.png"/><Relationship Id="rId196" Type="http://schemas.openxmlformats.org/officeDocument/2006/relationships/image" Target="../media/image110.png"/><Relationship Id="rId200" Type="http://schemas.openxmlformats.org/officeDocument/2006/relationships/image" Target="../media/image247.png"/><Relationship Id="rId16" Type="http://schemas.openxmlformats.org/officeDocument/2006/relationships/image" Target="../media/image14.png"/><Relationship Id="rId37" Type="http://schemas.openxmlformats.org/officeDocument/2006/relationships/image" Target="../media/image125.png"/><Relationship Id="rId58" Type="http://schemas.openxmlformats.org/officeDocument/2006/relationships/image" Target="../media/image143.png"/><Relationship Id="rId79" Type="http://schemas.openxmlformats.org/officeDocument/2006/relationships/image" Target="../media/image154.png"/><Relationship Id="rId102" Type="http://schemas.openxmlformats.org/officeDocument/2006/relationships/image" Target="../media/image50.jpeg"/><Relationship Id="rId123" Type="http://schemas.openxmlformats.org/officeDocument/2006/relationships/image" Target="../media/image58.jpeg"/><Relationship Id="rId144" Type="http://schemas.openxmlformats.org/officeDocument/2006/relationships/image" Target="../media/image69.png"/><Relationship Id="rId90" Type="http://schemas.openxmlformats.org/officeDocument/2006/relationships/image" Target="../media/image48.png"/><Relationship Id="rId165" Type="http://schemas.openxmlformats.org/officeDocument/2006/relationships/image" Target="../media/image195.png"/><Relationship Id="rId186" Type="http://schemas.openxmlformats.org/officeDocument/2006/relationships/image" Target="../media/image101.png"/><Relationship Id="rId27" Type="http://schemas.openxmlformats.org/officeDocument/2006/relationships/image" Target="../media/image25.jpeg"/><Relationship Id="rId48" Type="http://schemas.openxmlformats.org/officeDocument/2006/relationships/image" Target="../media/image36.png"/><Relationship Id="rId69" Type="http://schemas.openxmlformats.org/officeDocument/2006/relationships/image" Target="../media/image147.png"/><Relationship Id="rId113" Type="http://schemas.openxmlformats.org/officeDocument/2006/relationships/image" Target="../media/image51.png"/><Relationship Id="rId134" Type="http://schemas.openxmlformats.org/officeDocument/2006/relationships/image" Target="../media/image61.jpeg"/><Relationship Id="rId80" Type="http://schemas.openxmlformats.org/officeDocument/2006/relationships/image" Target="../media/image226.png"/><Relationship Id="rId155" Type="http://schemas.openxmlformats.org/officeDocument/2006/relationships/image" Target="../media/image130.png"/><Relationship Id="rId176" Type="http://schemas.openxmlformats.org/officeDocument/2006/relationships/image" Target="../media/image93.png"/><Relationship Id="rId197" Type="http://schemas.openxmlformats.org/officeDocument/2006/relationships/image" Target="../media/image246.jpeg"/><Relationship Id="rId17" Type="http://schemas.openxmlformats.org/officeDocument/2006/relationships/image" Target="../media/image15.png"/><Relationship Id="rId38" Type="http://schemas.openxmlformats.org/officeDocument/2006/relationships/image" Target="../media/image126.png"/><Relationship Id="rId59" Type="http://schemas.openxmlformats.org/officeDocument/2006/relationships/image" Target="../media/image231.png"/><Relationship Id="rId103" Type="http://schemas.openxmlformats.org/officeDocument/2006/relationships/image" Target="../media/image233.jpeg"/><Relationship Id="rId124" Type="http://schemas.openxmlformats.org/officeDocument/2006/relationships/image" Target="../media/image215.jpeg"/><Relationship Id="rId70" Type="http://schemas.openxmlformats.org/officeDocument/2006/relationships/image" Target="../media/image219.png"/><Relationship Id="rId91" Type="http://schemas.openxmlformats.org/officeDocument/2006/relationships/image" Target="../media/image160.png"/><Relationship Id="rId145" Type="http://schemas.openxmlformats.org/officeDocument/2006/relationships/image" Target="../media/image70.png"/><Relationship Id="rId166" Type="http://schemas.openxmlformats.org/officeDocument/2006/relationships/image" Target="../media/image85.jpeg"/><Relationship Id="rId187" Type="http://schemas.openxmlformats.org/officeDocument/2006/relationships/image" Target="../media/image102.png"/><Relationship Id="rId1" Type="http://schemas.openxmlformats.org/officeDocument/2006/relationships/image" Target="../media/image2.jpeg"/><Relationship Id="rId28" Type="http://schemas.openxmlformats.org/officeDocument/2006/relationships/image" Target="../media/image26.png"/><Relationship Id="rId49" Type="http://schemas.openxmlformats.org/officeDocument/2006/relationships/image" Target="../media/image37.png"/><Relationship Id="rId114" Type="http://schemas.openxmlformats.org/officeDocument/2006/relationships/image" Target="../media/image178.jpeg"/><Relationship Id="rId60" Type="http://schemas.openxmlformats.org/officeDocument/2006/relationships/image" Target="../media/image144.png"/><Relationship Id="rId81" Type="http://schemas.openxmlformats.org/officeDocument/2006/relationships/image" Target="../media/image222.png"/><Relationship Id="rId135" Type="http://schemas.openxmlformats.org/officeDocument/2006/relationships/image" Target="../media/image62.jpeg"/><Relationship Id="rId156" Type="http://schemas.openxmlformats.org/officeDocument/2006/relationships/image" Target="../media/image78.png"/><Relationship Id="rId177" Type="http://schemas.openxmlformats.org/officeDocument/2006/relationships/image" Target="../media/image94.png"/><Relationship Id="rId198" Type="http://schemas.openxmlformats.org/officeDocument/2006/relationships/image" Target="../media/image1.png"/><Relationship Id="rId18" Type="http://schemas.openxmlformats.org/officeDocument/2006/relationships/image" Target="../media/image16.png"/><Relationship Id="rId39" Type="http://schemas.openxmlformats.org/officeDocument/2006/relationships/image" Target="../media/image127.png"/><Relationship Id="rId50" Type="http://schemas.openxmlformats.org/officeDocument/2006/relationships/image" Target="../media/image217.png"/><Relationship Id="rId104" Type="http://schemas.openxmlformats.org/officeDocument/2006/relationships/image" Target="../media/image234.jpeg"/><Relationship Id="rId125" Type="http://schemas.openxmlformats.org/officeDocument/2006/relationships/image" Target="../media/image183.jpeg"/><Relationship Id="rId146" Type="http://schemas.openxmlformats.org/officeDocument/2006/relationships/image" Target="../media/image71.png"/><Relationship Id="rId167" Type="http://schemas.openxmlformats.org/officeDocument/2006/relationships/image" Target="../media/image86.jpeg"/><Relationship Id="rId188" Type="http://schemas.openxmlformats.org/officeDocument/2006/relationships/image" Target="../media/image10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0</xdr:rowOff>
    </xdr:from>
    <xdr:to>
      <xdr:col>16</xdr:col>
      <xdr:colOff>0</xdr:colOff>
      <xdr:row>4</xdr:row>
      <xdr:rowOff>10473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781175" cy="1039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121</xdr:row>
      <xdr:rowOff>0</xdr:rowOff>
    </xdr:from>
    <xdr:to>
      <xdr:col>5</xdr:col>
      <xdr:colOff>304800</xdr:colOff>
      <xdr:row>121</xdr:row>
      <xdr:rowOff>394608</xdr:rowOff>
    </xdr:to>
    <xdr:sp macro="" textlink="">
      <xdr:nvSpPr>
        <xdr:cNvPr id="2" name="AutoShape 1" descr="https://www.f-views.com/wp-content/uploads/FA-11-0787.jpg"/>
        <xdr:cNvSpPr>
          <a:spLocks noChangeAspect="1" noChangeArrowheads="1"/>
        </xdr:cNvSpPr>
      </xdr:nvSpPr>
      <xdr:spPr bwMode="auto">
        <a:xfrm>
          <a:off x="7419975" y="783812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125</xdr:row>
      <xdr:rowOff>0</xdr:rowOff>
    </xdr:from>
    <xdr:to>
      <xdr:col>5</xdr:col>
      <xdr:colOff>304800</xdr:colOff>
      <xdr:row>126</xdr:row>
      <xdr:rowOff>0</xdr:rowOff>
    </xdr:to>
    <xdr:sp macro="" textlink="">
      <xdr:nvSpPr>
        <xdr:cNvPr id="3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7419975" y="797909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</xdr:colOff>
      <xdr:row>118</xdr:row>
      <xdr:rowOff>27216</xdr:rowOff>
    </xdr:from>
    <xdr:to>
      <xdr:col>6</xdr:col>
      <xdr:colOff>0</xdr:colOff>
      <xdr:row>119</xdr:row>
      <xdr:rowOff>13607</xdr:rowOff>
    </xdr:to>
    <xdr:pic>
      <xdr:nvPicPr>
        <xdr:cNvPr id="4" name="Рисунок 3" descr="http://dolinaroz.ru/upload/iblock/a38/a38e464efa497faaf28e9bd704026c1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46386752"/>
          <a:ext cx="625929" cy="517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3800863</xdr:colOff>
      <xdr:row>119</xdr:row>
      <xdr:rowOff>29160</xdr:rowOff>
    </xdr:from>
    <xdr:to>
      <xdr:col>5</xdr:col>
      <xdr:colOff>707571</xdr:colOff>
      <xdr:row>119</xdr:row>
      <xdr:rowOff>476250</xdr:rowOff>
    </xdr:to>
    <xdr:pic>
      <xdr:nvPicPr>
        <xdr:cNvPr id="5" name="Рисунок 4" descr="http://dolinaroz.ru/upload/iblock/f75/f754bd19d81c76da996b5cd7c0dadec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363" y="46919374"/>
          <a:ext cx="716708" cy="447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</xdr:colOff>
      <xdr:row>119</xdr:row>
      <xdr:rowOff>530678</xdr:rowOff>
    </xdr:from>
    <xdr:to>
      <xdr:col>5</xdr:col>
      <xdr:colOff>653143</xdr:colOff>
      <xdr:row>120</xdr:row>
      <xdr:rowOff>517071</xdr:rowOff>
    </xdr:to>
    <xdr:pic>
      <xdr:nvPicPr>
        <xdr:cNvPr id="6" name="Рисунок 5" descr="Картинки по запросу Ranunculus Whi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3" y="47420892"/>
          <a:ext cx="653140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304800</xdr:colOff>
      <xdr:row>121</xdr:row>
      <xdr:rowOff>394608</xdr:rowOff>
    </xdr:to>
    <xdr:sp macro="" textlink="">
      <xdr:nvSpPr>
        <xdr:cNvPr id="7" name="AutoShape 6" descr="Картинки по запросу Ranunculus Yellow"/>
        <xdr:cNvSpPr>
          <a:spLocks noChangeAspect="1" noChangeArrowheads="1"/>
        </xdr:cNvSpPr>
      </xdr:nvSpPr>
      <xdr:spPr bwMode="auto">
        <a:xfrm>
          <a:off x="7419975" y="783812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121</xdr:row>
      <xdr:rowOff>0</xdr:rowOff>
    </xdr:from>
    <xdr:to>
      <xdr:col>5</xdr:col>
      <xdr:colOff>304800</xdr:colOff>
      <xdr:row>121</xdr:row>
      <xdr:rowOff>394608</xdr:rowOff>
    </xdr:to>
    <xdr:sp macro="" textlink="">
      <xdr:nvSpPr>
        <xdr:cNvPr id="8" name="AutoShape 7" descr="Картинки по запросу Ranunculus Yellow"/>
        <xdr:cNvSpPr>
          <a:spLocks noChangeAspect="1" noChangeArrowheads="1"/>
        </xdr:cNvSpPr>
      </xdr:nvSpPr>
      <xdr:spPr bwMode="auto">
        <a:xfrm>
          <a:off x="7419975" y="783812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3791535</xdr:colOff>
      <xdr:row>121</xdr:row>
      <xdr:rowOff>38100</xdr:rowOff>
    </xdr:from>
    <xdr:to>
      <xdr:col>5</xdr:col>
      <xdr:colOff>707571</xdr:colOff>
      <xdr:row>121</xdr:row>
      <xdr:rowOff>476250</xdr:rowOff>
    </xdr:to>
    <xdr:pic>
      <xdr:nvPicPr>
        <xdr:cNvPr id="9" name="Рисунок 8" descr="Картинки по запросу Ranunculus Yell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1035" y="47989671"/>
          <a:ext cx="726036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123</xdr:row>
      <xdr:rowOff>5443</xdr:rowOff>
    </xdr:from>
    <xdr:to>
      <xdr:col>5</xdr:col>
      <xdr:colOff>693964</xdr:colOff>
      <xdr:row>124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39025" y="48147514"/>
          <a:ext cx="684439" cy="41773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124</xdr:row>
      <xdr:rowOff>0</xdr:rowOff>
    </xdr:from>
    <xdr:to>
      <xdr:col>5</xdr:col>
      <xdr:colOff>666750</xdr:colOff>
      <xdr:row>125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39025" y="48536679"/>
          <a:ext cx="657225" cy="394607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</xdr:colOff>
      <xdr:row>125</xdr:row>
      <xdr:rowOff>5442</xdr:rowOff>
    </xdr:from>
    <xdr:to>
      <xdr:col>5</xdr:col>
      <xdr:colOff>707570</xdr:colOff>
      <xdr:row>125</xdr:row>
      <xdr:rowOff>353785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48549" y="48936728"/>
          <a:ext cx="688521" cy="3483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108</xdr:row>
      <xdr:rowOff>0</xdr:rowOff>
    </xdr:from>
    <xdr:to>
      <xdr:col>6</xdr:col>
      <xdr:colOff>21770</xdr:colOff>
      <xdr:row>109</xdr:row>
      <xdr:rowOff>27215</xdr:rowOff>
    </xdr:to>
    <xdr:pic>
      <xdr:nvPicPr>
        <xdr:cNvPr id="16" name="Рисунок 15" descr="http://dolinaroz.ru/upload/iblock/39f/39f801a455a7ef73e62c80a88317f15e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2603964"/>
          <a:ext cx="742949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109</xdr:row>
      <xdr:rowOff>0</xdr:rowOff>
    </xdr:from>
    <xdr:to>
      <xdr:col>5</xdr:col>
      <xdr:colOff>693964</xdr:colOff>
      <xdr:row>109</xdr:row>
      <xdr:rowOff>394607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429501" y="43039393"/>
          <a:ext cx="693963" cy="394607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109</xdr:row>
      <xdr:rowOff>390523</xdr:rowOff>
    </xdr:from>
    <xdr:to>
      <xdr:col>5</xdr:col>
      <xdr:colOff>666751</xdr:colOff>
      <xdr:row>110</xdr:row>
      <xdr:rowOff>394606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77126" y="43497952"/>
          <a:ext cx="619125" cy="50754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110</xdr:row>
      <xdr:rowOff>481691</xdr:rowOff>
    </xdr:from>
    <xdr:to>
      <xdr:col>5</xdr:col>
      <xdr:colOff>653143</xdr:colOff>
      <xdr:row>112</xdr:row>
      <xdr:rowOff>54428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29501" y="44092584"/>
          <a:ext cx="653142" cy="57966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112</xdr:row>
      <xdr:rowOff>0</xdr:rowOff>
    </xdr:from>
    <xdr:to>
      <xdr:col>5</xdr:col>
      <xdr:colOff>625929</xdr:colOff>
      <xdr:row>112</xdr:row>
      <xdr:rowOff>489858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429500" y="44617821"/>
          <a:ext cx="625929" cy="489858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113</xdr:row>
      <xdr:rowOff>28575</xdr:rowOff>
    </xdr:from>
    <xdr:to>
      <xdr:col>5</xdr:col>
      <xdr:colOff>704850</xdr:colOff>
      <xdr:row>114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429499" y="45149861"/>
          <a:ext cx="704851" cy="47488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114</xdr:row>
      <xdr:rowOff>1</xdr:rowOff>
    </xdr:from>
    <xdr:to>
      <xdr:col>6</xdr:col>
      <xdr:colOff>59871</xdr:colOff>
      <xdr:row>114</xdr:row>
      <xdr:rowOff>435429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429500" y="45624751"/>
          <a:ext cx="781050" cy="435428"/>
        </a:xfrm>
        <a:prstGeom prst="rect">
          <a:avLst/>
        </a:prstGeom>
      </xdr:spPr>
    </xdr:pic>
    <xdr:clientData/>
  </xdr:twoCellAnchor>
  <xdr:twoCellAnchor editAs="oneCell">
    <xdr:from>
      <xdr:col>5</xdr:col>
      <xdr:colOff>29158</xdr:colOff>
      <xdr:row>115</xdr:row>
      <xdr:rowOff>0</xdr:rowOff>
    </xdr:from>
    <xdr:to>
      <xdr:col>6</xdr:col>
      <xdr:colOff>2721</xdr:colOff>
      <xdr:row>115</xdr:row>
      <xdr:rowOff>462643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458658" y="46128214"/>
          <a:ext cx="694742" cy="46264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116</xdr:row>
      <xdr:rowOff>19050</xdr:rowOff>
    </xdr:from>
    <xdr:to>
      <xdr:col>5</xdr:col>
      <xdr:colOff>704849</xdr:colOff>
      <xdr:row>117</xdr:row>
      <xdr:rowOff>13607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458074" y="46650729"/>
          <a:ext cx="676275" cy="498021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87</xdr:row>
      <xdr:rowOff>400049</xdr:rowOff>
    </xdr:from>
    <xdr:to>
      <xdr:col>6</xdr:col>
      <xdr:colOff>40821</xdr:colOff>
      <xdr:row>89</xdr:row>
      <xdr:rowOff>27215</xdr:rowOff>
    </xdr:to>
    <xdr:pic>
      <xdr:nvPicPr>
        <xdr:cNvPr id="25" name="Рисунок 24" descr="Калла Albomaculata (клубни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35275156"/>
          <a:ext cx="762001" cy="498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89</xdr:row>
      <xdr:rowOff>0</xdr:rowOff>
    </xdr:from>
    <xdr:to>
      <xdr:col>6</xdr:col>
      <xdr:colOff>31295</xdr:colOff>
      <xdr:row>89</xdr:row>
      <xdr:rowOff>390525</xdr:rowOff>
    </xdr:to>
    <xdr:pic>
      <xdr:nvPicPr>
        <xdr:cNvPr id="26" name="Рисунок 25" descr="(leer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4" y="69351525"/>
          <a:ext cx="7524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91</xdr:row>
      <xdr:rowOff>28575</xdr:rowOff>
    </xdr:from>
    <xdr:to>
      <xdr:col>5</xdr:col>
      <xdr:colOff>704850</xdr:colOff>
      <xdr:row>92</xdr:row>
      <xdr:rowOff>27214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429500" y="36645396"/>
          <a:ext cx="704850" cy="43406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92</xdr:row>
      <xdr:rowOff>2415</xdr:rowOff>
    </xdr:from>
    <xdr:to>
      <xdr:col>6</xdr:col>
      <xdr:colOff>69396</xdr:colOff>
      <xdr:row>92</xdr:row>
      <xdr:rowOff>394607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429501" y="37054665"/>
          <a:ext cx="790574" cy="392192"/>
        </a:xfrm>
        <a:prstGeom prst="rect">
          <a:avLst/>
        </a:prstGeom>
      </xdr:spPr>
    </xdr:pic>
    <xdr:clientData/>
  </xdr:twoCellAnchor>
  <xdr:twoCellAnchor editAs="oneCell">
    <xdr:from>
      <xdr:col>4</xdr:col>
      <xdr:colOff>3804554</xdr:colOff>
      <xdr:row>93</xdr:row>
      <xdr:rowOff>431346</xdr:rowOff>
    </xdr:from>
    <xdr:to>
      <xdr:col>5</xdr:col>
      <xdr:colOff>717095</xdr:colOff>
      <xdr:row>95</xdr:row>
      <xdr:rowOff>40821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424054" y="37919025"/>
          <a:ext cx="722541" cy="480332"/>
        </a:xfrm>
        <a:prstGeom prst="rect">
          <a:avLst/>
        </a:prstGeom>
      </xdr:spPr>
    </xdr:pic>
    <xdr:clientData/>
  </xdr:twoCellAnchor>
  <xdr:twoCellAnchor editAs="oneCell">
    <xdr:from>
      <xdr:col>5</xdr:col>
      <xdr:colOff>13608</xdr:colOff>
      <xdr:row>93</xdr:row>
      <xdr:rowOff>0</xdr:rowOff>
    </xdr:from>
    <xdr:to>
      <xdr:col>6</xdr:col>
      <xdr:colOff>40821</xdr:colOff>
      <xdr:row>93</xdr:row>
      <xdr:rowOff>408214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443108" y="37487679"/>
          <a:ext cx="748392" cy="4082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5</xdr:col>
      <xdr:colOff>304800</xdr:colOff>
      <xdr:row>87</xdr:row>
      <xdr:rowOff>394607</xdr:rowOff>
    </xdr:to>
    <xdr:sp macro="" textlink="">
      <xdr:nvSpPr>
        <xdr:cNvPr id="31" name="AutoShape 9" descr="Картинки по запросу Zantedeschia Purple Haze"/>
        <xdr:cNvSpPr>
          <a:spLocks noChangeAspect="1" noChangeArrowheads="1"/>
        </xdr:cNvSpPr>
      </xdr:nvSpPr>
      <xdr:spPr bwMode="auto">
        <a:xfrm>
          <a:off x="7419975" y="685514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28575</xdr:colOff>
      <xdr:row>87</xdr:row>
      <xdr:rowOff>2</xdr:rowOff>
    </xdr:from>
    <xdr:to>
      <xdr:col>6</xdr:col>
      <xdr:colOff>21771</xdr:colOff>
      <xdr:row>87</xdr:row>
      <xdr:rowOff>371475</xdr:rowOff>
    </xdr:to>
    <xdr:pic>
      <xdr:nvPicPr>
        <xdr:cNvPr id="32" name="Рисунок 31" descr="Картинки по запросу Zantedeschia Purple Haz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68551427"/>
          <a:ext cx="714375" cy="37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90</xdr:row>
      <xdr:rowOff>1</xdr:rowOff>
    </xdr:from>
    <xdr:to>
      <xdr:col>6</xdr:col>
      <xdr:colOff>59871</xdr:colOff>
      <xdr:row>90</xdr:row>
      <xdr:rowOff>394607</xdr:rowOff>
    </xdr:to>
    <xdr:pic>
      <xdr:nvPicPr>
        <xdr:cNvPr id="33" name="Рисунок 32" descr="Картинки по запросу Zantedeschia Best Gold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6" y="69751576"/>
          <a:ext cx="781049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80</xdr:row>
      <xdr:rowOff>29159</xdr:rowOff>
    </xdr:from>
    <xdr:to>
      <xdr:col>5</xdr:col>
      <xdr:colOff>707571</xdr:colOff>
      <xdr:row>81</xdr:row>
      <xdr:rowOff>9720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429500" y="32332516"/>
          <a:ext cx="707571" cy="37516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81</xdr:row>
      <xdr:rowOff>0</xdr:rowOff>
    </xdr:from>
    <xdr:to>
      <xdr:col>6</xdr:col>
      <xdr:colOff>13607</xdr:colOff>
      <xdr:row>82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439025" y="32697964"/>
          <a:ext cx="725261" cy="394607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3800474</xdr:colOff>
      <xdr:row>82</xdr:row>
      <xdr:rowOff>19440</xdr:rowOff>
    </xdr:from>
    <xdr:to>
      <xdr:col>6</xdr:col>
      <xdr:colOff>40821</xdr:colOff>
      <xdr:row>83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19974" y="33112011"/>
          <a:ext cx="771526" cy="375167"/>
        </a:xfrm>
        <a:prstGeom prst="rect">
          <a:avLst/>
        </a:prstGeom>
      </xdr:spPr>
    </xdr:pic>
    <xdr:clientData/>
  </xdr:twoCellAnchor>
  <xdr:twoCellAnchor editAs="oneCell">
    <xdr:from>
      <xdr:col>5</xdr:col>
      <xdr:colOff>10499</xdr:colOff>
      <xdr:row>83</xdr:row>
      <xdr:rowOff>19440</xdr:rowOff>
    </xdr:from>
    <xdr:to>
      <xdr:col>6</xdr:col>
      <xdr:colOff>27214</xdr:colOff>
      <xdr:row>84</xdr:row>
      <xdr:rowOff>5585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439999" y="33506619"/>
          <a:ext cx="737894" cy="380752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83</xdr:row>
      <xdr:rowOff>390525</xdr:rowOff>
    </xdr:from>
    <xdr:to>
      <xdr:col>5</xdr:col>
      <xdr:colOff>707571</xdr:colOff>
      <xdr:row>85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448551" y="33877704"/>
          <a:ext cx="688520" cy="398690"/>
        </a:xfrm>
        <a:prstGeom prst="rect">
          <a:avLst/>
        </a:prstGeom>
      </xdr:spPr>
    </xdr:pic>
    <xdr:clientData/>
  </xdr:twoCellAnchor>
  <xdr:twoCellAnchor editAs="oneCell">
    <xdr:from>
      <xdr:col>5</xdr:col>
      <xdr:colOff>19829</xdr:colOff>
      <xdr:row>84</xdr:row>
      <xdr:rowOff>361951</xdr:rowOff>
    </xdr:from>
    <xdr:to>
      <xdr:col>5</xdr:col>
      <xdr:colOff>707571</xdr:colOff>
      <xdr:row>85</xdr:row>
      <xdr:rowOff>375557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449329" y="34243737"/>
          <a:ext cx="687742" cy="4082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13607</xdr:colOff>
      <xdr:row>61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429500" y="30071786"/>
          <a:ext cx="734786" cy="50346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61</xdr:row>
      <xdr:rowOff>1</xdr:rowOff>
    </xdr:from>
    <xdr:to>
      <xdr:col>6</xdr:col>
      <xdr:colOff>0</xdr:colOff>
      <xdr:row>61</xdr:row>
      <xdr:rowOff>489857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429500" y="30575251"/>
          <a:ext cx="721179" cy="48985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3809998</xdr:colOff>
      <xdr:row>62</xdr:row>
      <xdr:rowOff>0</xdr:rowOff>
    </xdr:from>
    <xdr:to>
      <xdr:col>5</xdr:col>
      <xdr:colOff>693964</xdr:colOff>
      <xdr:row>62</xdr:row>
      <xdr:rowOff>476250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429498" y="31078714"/>
          <a:ext cx="693966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63</xdr:row>
      <xdr:rowOff>0</xdr:rowOff>
    </xdr:from>
    <xdr:to>
      <xdr:col>6</xdr:col>
      <xdr:colOff>13607</xdr:colOff>
      <xdr:row>63</xdr:row>
      <xdr:rowOff>462642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429499" y="31582179"/>
          <a:ext cx="734787" cy="462642"/>
        </a:xfrm>
        <a:prstGeom prst="rect">
          <a:avLst/>
        </a:prstGeom>
      </xdr:spPr>
    </xdr:pic>
    <xdr:clientData/>
  </xdr:twoCellAnchor>
  <xdr:twoCellAnchor editAs="oneCell">
    <xdr:from>
      <xdr:col>5</xdr:col>
      <xdr:colOff>1165</xdr:colOff>
      <xdr:row>64</xdr:row>
      <xdr:rowOff>389</xdr:rowOff>
    </xdr:from>
    <xdr:to>
      <xdr:col>5</xdr:col>
      <xdr:colOff>707571</xdr:colOff>
      <xdr:row>65</xdr:row>
      <xdr:rowOff>388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430665" y="32086032"/>
          <a:ext cx="706406" cy="5166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5</xdr:col>
      <xdr:colOff>666750</xdr:colOff>
      <xdr:row>65</xdr:row>
      <xdr:rowOff>503463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429500" y="32589107"/>
          <a:ext cx="666750" cy="503463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66</xdr:row>
      <xdr:rowOff>0</xdr:rowOff>
    </xdr:from>
    <xdr:to>
      <xdr:col>5</xdr:col>
      <xdr:colOff>680356</xdr:colOff>
      <xdr:row>66</xdr:row>
      <xdr:rowOff>489858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429499" y="33092571"/>
          <a:ext cx="680357" cy="48985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67</xdr:row>
      <xdr:rowOff>0</xdr:rowOff>
    </xdr:from>
    <xdr:to>
      <xdr:col>5</xdr:col>
      <xdr:colOff>693964</xdr:colOff>
      <xdr:row>67</xdr:row>
      <xdr:rowOff>476250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429501" y="33596036"/>
          <a:ext cx="693963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68</xdr:row>
      <xdr:rowOff>1</xdr:rowOff>
    </xdr:from>
    <xdr:to>
      <xdr:col>5</xdr:col>
      <xdr:colOff>707570</xdr:colOff>
      <xdr:row>69</xdr:row>
      <xdr:rowOff>27214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429501" y="34099501"/>
          <a:ext cx="707569" cy="5306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68</xdr:row>
      <xdr:rowOff>503463</xdr:rowOff>
    </xdr:from>
    <xdr:to>
      <xdr:col>5</xdr:col>
      <xdr:colOff>693964</xdr:colOff>
      <xdr:row>69</xdr:row>
      <xdr:rowOff>503462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429500" y="34602963"/>
          <a:ext cx="693964" cy="50346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70</xdr:row>
      <xdr:rowOff>47625</xdr:rowOff>
    </xdr:from>
    <xdr:to>
      <xdr:col>6</xdr:col>
      <xdr:colOff>27214</xdr:colOff>
      <xdr:row>70</xdr:row>
      <xdr:rowOff>489857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467600" y="35154054"/>
          <a:ext cx="710293" cy="442232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71</xdr:row>
      <xdr:rowOff>0</xdr:rowOff>
    </xdr:from>
    <xdr:to>
      <xdr:col>5</xdr:col>
      <xdr:colOff>707571</xdr:colOff>
      <xdr:row>71</xdr:row>
      <xdr:rowOff>489857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429499" y="35609893"/>
          <a:ext cx="707572" cy="489857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71</xdr:row>
      <xdr:rowOff>503463</xdr:rowOff>
    </xdr:from>
    <xdr:to>
      <xdr:col>5</xdr:col>
      <xdr:colOff>680356</xdr:colOff>
      <xdr:row>72</xdr:row>
      <xdr:rowOff>489855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429499" y="36113356"/>
          <a:ext cx="680357" cy="489857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73</xdr:row>
      <xdr:rowOff>0</xdr:rowOff>
    </xdr:from>
    <xdr:to>
      <xdr:col>5</xdr:col>
      <xdr:colOff>693964</xdr:colOff>
      <xdr:row>73</xdr:row>
      <xdr:rowOff>476250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429499" y="36616821"/>
          <a:ext cx="693965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74</xdr:row>
      <xdr:rowOff>0</xdr:rowOff>
    </xdr:from>
    <xdr:to>
      <xdr:col>5</xdr:col>
      <xdr:colOff>707571</xdr:colOff>
      <xdr:row>74</xdr:row>
      <xdr:rowOff>476250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429501" y="37120286"/>
          <a:ext cx="707570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9523</xdr:colOff>
      <xdr:row>75</xdr:row>
      <xdr:rowOff>0</xdr:rowOff>
    </xdr:from>
    <xdr:to>
      <xdr:col>5</xdr:col>
      <xdr:colOff>693963</xdr:colOff>
      <xdr:row>75</xdr:row>
      <xdr:rowOff>476250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flipH="1">
          <a:off x="7439023" y="37623750"/>
          <a:ext cx="684440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76</xdr:row>
      <xdr:rowOff>1</xdr:rowOff>
    </xdr:from>
    <xdr:to>
      <xdr:col>5</xdr:col>
      <xdr:colOff>680357</xdr:colOff>
      <xdr:row>76</xdr:row>
      <xdr:rowOff>489857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439025" y="38127215"/>
          <a:ext cx="670832" cy="489856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77</xdr:row>
      <xdr:rowOff>0</xdr:rowOff>
    </xdr:from>
    <xdr:to>
      <xdr:col>6</xdr:col>
      <xdr:colOff>0</xdr:colOff>
      <xdr:row>78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419975" y="38630679"/>
          <a:ext cx="730704" cy="50346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78</xdr:row>
      <xdr:rowOff>1</xdr:rowOff>
    </xdr:from>
    <xdr:to>
      <xdr:col>5</xdr:col>
      <xdr:colOff>680357</xdr:colOff>
      <xdr:row>78</xdr:row>
      <xdr:rowOff>489857</xdr:rowOff>
    </xdr:to>
    <xdr:pic>
      <xdr:nvPicPr>
        <xdr:cNvPr id="108" name="Рисунок 107" descr="Георгина помпонная Там Там (Tam Tam), 1 шт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1" y="39134144"/>
          <a:ext cx="680356" cy="489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29161</xdr:colOff>
      <xdr:row>58</xdr:row>
      <xdr:rowOff>1</xdr:rowOff>
    </xdr:from>
    <xdr:to>
      <xdr:col>5</xdr:col>
      <xdr:colOff>707571</xdr:colOff>
      <xdr:row>59</xdr:row>
      <xdr:rowOff>27213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458661" y="29323394"/>
          <a:ext cx="678410" cy="5578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9720</xdr:rowOff>
    </xdr:from>
    <xdr:to>
      <xdr:col>5</xdr:col>
      <xdr:colOff>693964</xdr:colOff>
      <xdr:row>58</xdr:row>
      <xdr:rowOff>1</xdr:rowOff>
    </xdr:to>
    <xdr:pic>
      <xdr:nvPicPr>
        <xdr:cNvPr id="121" name="Рисунок 120" descr="Гладиолус Минск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28802434"/>
          <a:ext cx="693964" cy="520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56</xdr:row>
      <xdr:rowOff>-1</xdr:rowOff>
    </xdr:from>
    <xdr:to>
      <xdr:col>6</xdr:col>
      <xdr:colOff>27213</xdr:colOff>
      <xdr:row>56</xdr:row>
      <xdr:rowOff>517070</xdr:rowOff>
    </xdr:to>
    <xdr:pic>
      <xdr:nvPicPr>
        <xdr:cNvPr id="122" name="Рисунок 121" descr="Картинки по запросу гладиолус Malinka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28262035"/>
          <a:ext cx="748393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3781425</xdr:colOff>
      <xdr:row>55</xdr:row>
      <xdr:rowOff>1</xdr:rowOff>
    </xdr:from>
    <xdr:to>
      <xdr:col>5</xdr:col>
      <xdr:colOff>707570</xdr:colOff>
      <xdr:row>56</xdr:row>
      <xdr:rowOff>13608</xdr:rowOff>
    </xdr:to>
    <xdr:pic>
      <xdr:nvPicPr>
        <xdr:cNvPr id="124" name="Рисунок 123" descr="Гладиолус Краснодар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7731358"/>
          <a:ext cx="736145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54</xdr:row>
      <xdr:rowOff>17299</xdr:rowOff>
    </xdr:from>
    <xdr:to>
      <xdr:col>5</xdr:col>
      <xdr:colOff>693965</xdr:colOff>
      <xdr:row>54</xdr:row>
      <xdr:rowOff>520764</xdr:rowOff>
    </xdr:to>
    <xdr:pic>
      <xdr:nvPicPr>
        <xdr:cNvPr id="125" name="Рисунок 124" descr="Гладиолус Эвергрин (Evergreen), 10 шт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1" y="27217978"/>
          <a:ext cx="693964" cy="51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3781425</xdr:colOff>
      <xdr:row>53</xdr:row>
      <xdr:rowOff>0</xdr:rowOff>
    </xdr:from>
    <xdr:to>
      <xdr:col>5</xdr:col>
      <xdr:colOff>707571</xdr:colOff>
      <xdr:row>53</xdr:row>
      <xdr:rowOff>517071</xdr:rowOff>
    </xdr:to>
    <xdr:pic>
      <xdr:nvPicPr>
        <xdr:cNvPr id="126" name="Рисунок 125" descr="Картинки по запросу гладиолус Cote d'Azur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26670000"/>
          <a:ext cx="736146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52</xdr:row>
      <xdr:rowOff>1</xdr:rowOff>
    </xdr:from>
    <xdr:to>
      <xdr:col>6</xdr:col>
      <xdr:colOff>0</xdr:colOff>
      <xdr:row>53</xdr:row>
      <xdr:rowOff>13608</xdr:rowOff>
    </xdr:to>
    <xdr:pic>
      <xdr:nvPicPr>
        <xdr:cNvPr id="128" name="Рисунок 127" descr="Гладиолус Афте Шок (After Shock), 10 шт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1" y="26139322"/>
          <a:ext cx="721178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</xdr:colOff>
      <xdr:row>51</xdr:row>
      <xdr:rowOff>19439</xdr:rowOff>
    </xdr:from>
    <xdr:to>
      <xdr:col>5</xdr:col>
      <xdr:colOff>693964</xdr:colOff>
      <xdr:row>52</xdr:row>
      <xdr:rowOff>27214</xdr:rowOff>
    </xdr:to>
    <xdr:pic>
      <xdr:nvPicPr>
        <xdr:cNvPr id="129" name="Рисунок 128" descr="Гладиолус Адреналин (Adrenalin), 10 шт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2" y="25628082"/>
          <a:ext cx="693962" cy="538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50</xdr:row>
      <xdr:rowOff>0</xdr:rowOff>
    </xdr:from>
    <xdr:to>
      <xdr:col>5</xdr:col>
      <xdr:colOff>707570</xdr:colOff>
      <xdr:row>51</xdr:row>
      <xdr:rowOff>13608</xdr:rowOff>
    </xdr:to>
    <xdr:pic>
      <xdr:nvPicPr>
        <xdr:cNvPr id="134" name="Рисунок 133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25077964"/>
          <a:ext cx="707571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49</xdr:row>
      <xdr:rowOff>-1</xdr:rowOff>
    </xdr:from>
    <xdr:to>
      <xdr:col>5</xdr:col>
      <xdr:colOff>680357</xdr:colOff>
      <xdr:row>49</xdr:row>
      <xdr:rowOff>517070</xdr:rowOff>
    </xdr:to>
    <xdr:pic>
      <xdr:nvPicPr>
        <xdr:cNvPr id="135" name="Рисунок 134" descr="Гладиолус Солист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24547285"/>
          <a:ext cx="680357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27214</xdr:colOff>
      <xdr:row>48</xdr:row>
      <xdr:rowOff>0</xdr:rowOff>
    </xdr:from>
    <xdr:to>
      <xdr:col>5</xdr:col>
      <xdr:colOff>693964</xdr:colOff>
      <xdr:row>48</xdr:row>
      <xdr:rowOff>517071</xdr:rowOff>
    </xdr:to>
    <xdr:pic>
      <xdr:nvPicPr>
        <xdr:cNvPr id="140" name="Рисунок 139" descr="Гладиолус Purple Flora (луковицы)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6714" y="24016607"/>
          <a:ext cx="666750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47</xdr:row>
      <xdr:rowOff>0</xdr:rowOff>
    </xdr:from>
    <xdr:to>
      <xdr:col>5</xdr:col>
      <xdr:colOff>680357</xdr:colOff>
      <xdr:row>47</xdr:row>
      <xdr:rowOff>517071</xdr:rowOff>
    </xdr:to>
    <xdr:pic>
      <xdr:nvPicPr>
        <xdr:cNvPr id="141" name="Рисунок 140" descr="Гладиолус Принц оф Оранж (Prince of Orange), 10 шт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23485929"/>
          <a:ext cx="680358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</xdr:colOff>
      <xdr:row>45</xdr:row>
      <xdr:rowOff>495299</xdr:rowOff>
    </xdr:from>
    <xdr:to>
      <xdr:col>5</xdr:col>
      <xdr:colOff>680357</xdr:colOff>
      <xdr:row>47</xdr:row>
      <xdr:rowOff>13608</xdr:rowOff>
    </xdr:to>
    <xdr:pic>
      <xdr:nvPicPr>
        <xdr:cNvPr id="142" name="Рисунок 141" descr="Гладиолус Прага описание и фото. 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0321" y="22919870"/>
          <a:ext cx="639536" cy="57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19049</xdr:colOff>
      <xdr:row>45</xdr:row>
      <xdr:rowOff>13608</xdr:rowOff>
    </xdr:from>
    <xdr:to>
      <xdr:col>5</xdr:col>
      <xdr:colOff>680357</xdr:colOff>
      <xdr:row>45</xdr:row>
      <xdr:rowOff>462644</xdr:rowOff>
    </xdr:to>
    <xdr:pic>
      <xdr:nvPicPr>
        <xdr:cNvPr id="143" name="Рисунок 142" descr="https://xn----7sbbobg3c8a6fva.xn--p1ai/images/cms/thumbs/1257c8aed934d118f81b8b464be25ebcfd9c5a2f/2744_auto_auto_jpg_5_8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49" y="22438179"/>
          <a:ext cx="661308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3769180</xdr:colOff>
      <xdr:row>43</xdr:row>
      <xdr:rowOff>508905</xdr:rowOff>
    </xdr:from>
    <xdr:to>
      <xdr:col>6</xdr:col>
      <xdr:colOff>13607</xdr:colOff>
      <xdr:row>44</xdr:row>
      <xdr:rowOff>503465</xdr:rowOff>
    </xdr:to>
    <xdr:pic>
      <xdr:nvPicPr>
        <xdr:cNvPr id="144" name="Рисунок 143" descr="Гладиолус Nova Lux (Нова Люкс) 5 шт.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8680" y="21872119"/>
          <a:ext cx="775606" cy="52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9524</xdr:colOff>
      <xdr:row>43</xdr:row>
      <xdr:rowOff>9525</xdr:rowOff>
    </xdr:from>
    <xdr:to>
      <xdr:col>6</xdr:col>
      <xdr:colOff>27214</xdr:colOff>
      <xdr:row>43</xdr:row>
      <xdr:rowOff>503465</xdr:rowOff>
    </xdr:to>
    <xdr:pic>
      <xdr:nvPicPr>
        <xdr:cNvPr id="145" name="Рисунок 144" descr="Гладиолус Мунлайт Шэдоу (Gladiolus Moonlight Shadow)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4" y="21372739"/>
          <a:ext cx="738869" cy="49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3687536</xdr:colOff>
      <xdr:row>42</xdr:row>
      <xdr:rowOff>28575</xdr:rowOff>
    </xdr:from>
    <xdr:to>
      <xdr:col>6</xdr:col>
      <xdr:colOff>68035</xdr:colOff>
      <xdr:row>42</xdr:row>
      <xdr:rowOff>517071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307036" y="20861111"/>
          <a:ext cx="911678" cy="48849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41</xdr:row>
      <xdr:rowOff>2</xdr:rowOff>
    </xdr:from>
    <xdr:to>
      <xdr:col>5</xdr:col>
      <xdr:colOff>707571</xdr:colOff>
      <xdr:row>41</xdr:row>
      <xdr:rowOff>517072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439025" y="20301859"/>
          <a:ext cx="698046" cy="51707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40</xdr:row>
      <xdr:rowOff>1</xdr:rowOff>
    </xdr:from>
    <xdr:to>
      <xdr:col>6</xdr:col>
      <xdr:colOff>0</xdr:colOff>
      <xdr:row>41</xdr:row>
      <xdr:rowOff>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429501" y="19771180"/>
          <a:ext cx="721178" cy="544284"/>
        </a:xfrm>
        <a:prstGeom prst="rect">
          <a:avLst/>
        </a:prstGeom>
      </xdr:spPr>
    </xdr:pic>
    <xdr:clientData/>
  </xdr:twoCellAnchor>
  <xdr:twoCellAnchor editAs="oneCell">
    <xdr:from>
      <xdr:col>5</xdr:col>
      <xdr:colOff>26826</xdr:colOff>
      <xdr:row>38</xdr:row>
      <xdr:rowOff>512988</xdr:rowOff>
    </xdr:from>
    <xdr:to>
      <xdr:col>6</xdr:col>
      <xdr:colOff>0</xdr:colOff>
      <xdr:row>39</xdr:row>
      <xdr:rowOff>512988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456326" y="19222809"/>
          <a:ext cx="694353" cy="5347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693964</xdr:colOff>
      <xdr:row>38</xdr:row>
      <xdr:rowOff>503465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429500" y="18709821"/>
          <a:ext cx="693964" cy="503465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37</xdr:row>
      <xdr:rowOff>0</xdr:rowOff>
    </xdr:from>
    <xdr:to>
      <xdr:col>5</xdr:col>
      <xdr:colOff>680356</xdr:colOff>
      <xdr:row>37</xdr:row>
      <xdr:rowOff>489857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429499" y="18179143"/>
          <a:ext cx="680357" cy="4898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6</xdr:col>
      <xdr:colOff>0</xdr:colOff>
      <xdr:row>36</xdr:row>
      <xdr:rowOff>517072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429500" y="17648464"/>
          <a:ext cx="721179" cy="517072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35</xdr:row>
      <xdr:rowOff>40821</xdr:rowOff>
    </xdr:from>
    <xdr:to>
      <xdr:col>5</xdr:col>
      <xdr:colOff>676274</xdr:colOff>
      <xdr:row>35</xdr:row>
      <xdr:rowOff>517070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443107" y="17158607"/>
          <a:ext cx="662667" cy="4762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693964</xdr:colOff>
      <xdr:row>35</xdr:row>
      <xdr:rowOff>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429500" y="16587107"/>
          <a:ext cx="693964" cy="530679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32</xdr:row>
      <xdr:rowOff>522513</xdr:rowOff>
    </xdr:from>
    <xdr:to>
      <xdr:col>5</xdr:col>
      <xdr:colOff>707571</xdr:colOff>
      <xdr:row>33</xdr:row>
      <xdr:rowOff>522512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443107" y="16048263"/>
          <a:ext cx="693964" cy="5388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666750</xdr:colOff>
      <xdr:row>33</xdr:row>
      <xdr:rowOff>13607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429500" y="15525750"/>
          <a:ext cx="666750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31</xdr:row>
      <xdr:rowOff>0</xdr:rowOff>
    </xdr:from>
    <xdr:to>
      <xdr:col>5</xdr:col>
      <xdr:colOff>707570</xdr:colOff>
      <xdr:row>31</xdr:row>
      <xdr:rowOff>517072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429499" y="14995071"/>
          <a:ext cx="707571" cy="51707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29</xdr:row>
      <xdr:rowOff>0</xdr:rowOff>
    </xdr:from>
    <xdr:to>
      <xdr:col>5</xdr:col>
      <xdr:colOff>685800</xdr:colOff>
      <xdr:row>30</xdr:row>
      <xdr:rowOff>-1</xdr:rowOff>
    </xdr:to>
    <xdr:pic>
      <xdr:nvPicPr>
        <xdr:cNvPr id="163" name="Рисунок 162" descr="Lilium (Genus), Lilium Asiatic-Grp., Topf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4287500"/>
          <a:ext cx="676275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3800475</xdr:colOff>
      <xdr:row>28</xdr:row>
      <xdr:rowOff>19438</xdr:rowOff>
    </xdr:from>
    <xdr:to>
      <xdr:col>5</xdr:col>
      <xdr:colOff>666750</xdr:colOff>
      <xdr:row>28</xdr:row>
      <xdr:rowOff>483053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410450" y="14792713"/>
          <a:ext cx="561975" cy="4676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666750</xdr:colOff>
      <xdr:row>27</xdr:row>
      <xdr:rowOff>490051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419975" y="14277975"/>
          <a:ext cx="542925" cy="495494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26</xdr:row>
      <xdr:rowOff>1</xdr:rowOff>
    </xdr:from>
    <xdr:to>
      <xdr:col>5</xdr:col>
      <xdr:colOff>685800</xdr:colOff>
      <xdr:row>26</xdr:row>
      <xdr:rowOff>489859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419977" y="13782676"/>
          <a:ext cx="561973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3790949</xdr:colOff>
      <xdr:row>24</xdr:row>
      <xdr:rowOff>485775</xdr:rowOff>
    </xdr:from>
    <xdr:to>
      <xdr:col>5</xdr:col>
      <xdr:colOff>676275</xdr:colOff>
      <xdr:row>25</xdr:row>
      <xdr:rowOff>476251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400924" y="12782550"/>
          <a:ext cx="590551" cy="4954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695325</xdr:colOff>
      <xdr:row>24</xdr:row>
      <xdr:rowOff>493939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419975" y="12296774"/>
          <a:ext cx="571500" cy="5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19440</xdr:colOff>
      <xdr:row>21</xdr:row>
      <xdr:rowOff>19436</xdr:rowOff>
    </xdr:from>
    <xdr:to>
      <xdr:col>6</xdr:col>
      <xdr:colOff>0</xdr:colOff>
      <xdr:row>21</xdr:row>
      <xdr:rowOff>472167</xdr:rowOff>
    </xdr:to>
    <xdr:pic>
      <xdr:nvPicPr>
        <xdr:cNvPr id="172" name="Рисунок 171" descr="Лилия Монтезума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940" y="10279222"/>
          <a:ext cx="701739" cy="452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19440</xdr:colOff>
      <xdr:row>22</xdr:row>
      <xdr:rowOff>0</xdr:rowOff>
    </xdr:from>
    <xdr:to>
      <xdr:col>5</xdr:col>
      <xdr:colOff>680357</xdr:colOff>
      <xdr:row>23</xdr:row>
      <xdr:rowOff>27214</xdr:rowOff>
    </xdr:to>
    <xdr:pic>
      <xdr:nvPicPr>
        <xdr:cNvPr id="173" name="Рисунок 172" descr="Lilium Oriental-Grp.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940" y="10763250"/>
          <a:ext cx="660917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23</xdr:row>
      <xdr:rowOff>0</xdr:rowOff>
    </xdr:from>
    <xdr:to>
      <xdr:col>5</xdr:col>
      <xdr:colOff>680356</xdr:colOff>
      <xdr:row>23</xdr:row>
      <xdr:rowOff>489857</xdr:rowOff>
    </xdr:to>
    <xdr:pic>
      <xdr:nvPicPr>
        <xdr:cNvPr id="174" name="Рисунок 173" descr="Lilium (Genus)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11266714"/>
          <a:ext cx="680357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20</xdr:row>
      <xdr:rowOff>0</xdr:rowOff>
    </xdr:from>
    <xdr:to>
      <xdr:col>6</xdr:col>
      <xdr:colOff>0</xdr:colOff>
      <xdr:row>20</xdr:row>
      <xdr:rowOff>467387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429501" y="9756321"/>
          <a:ext cx="721178" cy="467387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19</xdr:row>
      <xdr:rowOff>0</xdr:rowOff>
    </xdr:from>
    <xdr:to>
      <xdr:col>5</xdr:col>
      <xdr:colOff>707570</xdr:colOff>
      <xdr:row>19</xdr:row>
      <xdr:rowOff>485359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429499" y="9252857"/>
          <a:ext cx="707571" cy="4853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707571</xdr:colOff>
      <xdr:row>18</xdr:row>
      <xdr:rowOff>474465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429500" y="8749393"/>
          <a:ext cx="707571" cy="474465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17</xdr:row>
      <xdr:rowOff>0</xdr:rowOff>
    </xdr:from>
    <xdr:to>
      <xdr:col>5</xdr:col>
      <xdr:colOff>680356</xdr:colOff>
      <xdr:row>18</xdr:row>
      <xdr:rowOff>27214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429499" y="8245929"/>
          <a:ext cx="680357" cy="530678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16</xdr:row>
      <xdr:rowOff>9718</xdr:rowOff>
    </xdr:from>
    <xdr:to>
      <xdr:col>5</xdr:col>
      <xdr:colOff>693963</xdr:colOff>
      <xdr:row>16</xdr:row>
      <xdr:rowOff>476249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439024" y="7752182"/>
          <a:ext cx="684439" cy="46653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680357</xdr:colOff>
      <xdr:row>15</xdr:row>
      <xdr:rowOff>462643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429500" y="7239000"/>
          <a:ext cx="680357" cy="462643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14</xdr:row>
      <xdr:rowOff>0</xdr:rowOff>
    </xdr:from>
    <xdr:to>
      <xdr:col>6</xdr:col>
      <xdr:colOff>-1</xdr:colOff>
      <xdr:row>14</xdr:row>
      <xdr:rowOff>476250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429499" y="6735536"/>
          <a:ext cx="721179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693964</xdr:colOff>
      <xdr:row>13</xdr:row>
      <xdr:rowOff>433485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429500" y="6232071"/>
          <a:ext cx="693964" cy="433485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12</xdr:row>
      <xdr:rowOff>0</xdr:rowOff>
    </xdr:from>
    <xdr:to>
      <xdr:col>5</xdr:col>
      <xdr:colOff>693964</xdr:colOff>
      <xdr:row>12</xdr:row>
      <xdr:rowOff>462643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429499" y="5728607"/>
          <a:ext cx="693965" cy="462643"/>
        </a:xfrm>
        <a:prstGeom prst="rect">
          <a:avLst/>
        </a:prstGeom>
      </xdr:spPr>
    </xdr:pic>
    <xdr:clientData/>
  </xdr:twoCellAnchor>
  <xdr:twoCellAnchor editAs="oneCell">
    <xdr:from>
      <xdr:col>5</xdr:col>
      <xdr:colOff>2994</xdr:colOff>
      <xdr:row>11</xdr:row>
      <xdr:rowOff>388</xdr:rowOff>
    </xdr:from>
    <xdr:to>
      <xdr:col>5</xdr:col>
      <xdr:colOff>680355</xdr:colOff>
      <xdr:row>11</xdr:row>
      <xdr:rowOff>462643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 flipH="1">
          <a:off x="7432494" y="5225531"/>
          <a:ext cx="677361" cy="4622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666749</xdr:colOff>
      <xdr:row>10</xdr:row>
      <xdr:rowOff>476250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429500" y="4721679"/>
          <a:ext cx="666749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462643</xdr:rowOff>
    </xdr:from>
    <xdr:to>
      <xdr:col>5</xdr:col>
      <xdr:colOff>666749</xdr:colOff>
      <xdr:row>9</xdr:row>
      <xdr:rowOff>489856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429500" y="4177393"/>
          <a:ext cx="666749" cy="5306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680357</xdr:colOff>
      <xdr:row>8</xdr:row>
      <xdr:rowOff>462643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429500" y="3714750"/>
          <a:ext cx="680357" cy="462643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7</xdr:row>
      <xdr:rowOff>0</xdr:rowOff>
    </xdr:from>
    <xdr:to>
      <xdr:col>5</xdr:col>
      <xdr:colOff>680356</xdr:colOff>
      <xdr:row>7</xdr:row>
      <xdr:rowOff>489857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429499" y="3211286"/>
          <a:ext cx="680357" cy="489857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</xdr:row>
      <xdr:rowOff>0</xdr:rowOff>
    </xdr:from>
    <xdr:to>
      <xdr:col>6</xdr:col>
      <xdr:colOff>13607</xdr:colOff>
      <xdr:row>6</xdr:row>
      <xdr:rowOff>476250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448550" y="2707821"/>
          <a:ext cx="715736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0</xdr:row>
      <xdr:rowOff>0</xdr:rowOff>
    </xdr:from>
    <xdr:to>
      <xdr:col>4</xdr:col>
      <xdr:colOff>685800</xdr:colOff>
      <xdr:row>3</xdr:row>
      <xdr:rowOff>188802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BEBA8EAE-BF5A-486C-A8C5-ECC9F3942E4B}">
              <a14:imgProps xmlns:a14="http://schemas.microsoft.com/office/drawing/2010/main">
                <a14:imgLayer r:embed="rId103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0"/>
          <a:ext cx="0" cy="1846152"/>
        </a:xfrm>
        <a:prstGeom prst="rect">
          <a:avLst/>
        </a:prstGeom>
      </xdr:spPr>
    </xdr:pic>
    <xdr:clientData/>
  </xdr:twoCellAnchor>
  <xdr:twoCellAnchor editAs="oneCell">
    <xdr:from>
      <xdr:col>4</xdr:col>
      <xdr:colOff>3792588</xdr:colOff>
      <xdr:row>128</xdr:row>
      <xdr:rowOff>28575</xdr:rowOff>
    </xdr:from>
    <xdr:to>
      <xdr:col>5</xdr:col>
      <xdr:colOff>666749</xdr:colOff>
      <xdr:row>129</xdr:row>
      <xdr:rowOff>0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7412088" y="50021218"/>
          <a:ext cx="684161" cy="43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19049</xdr:colOff>
      <xdr:row>127</xdr:row>
      <xdr:rowOff>5442</xdr:rowOff>
    </xdr:from>
    <xdr:ext cx="702130" cy="466725"/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49" y="49535442"/>
          <a:ext cx="70213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3790950</xdr:colOff>
      <xdr:row>132</xdr:row>
      <xdr:rowOff>9525</xdr:rowOff>
    </xdr:from>
    <xdr:ext cx="713014" cy="438150"/>
    <xdr:pic>
      <xdr:nvPicPr>
        <xdr:cNvPr id="197" name="Рисунок 196" descr="Гладиолус Самара (Samara), 10 шт"/>
        <xdr:cNvPicPr/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51852739"/>
          <a:ext cx="713014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3800476</xdr:colOff>
      <xdr:row>130</xdr:row>
      <xdr:rowOff>38100</xdr:rowOff>
    </xdr:from>
    <xdr:ext cx="676274" cy="400050"/>
    <xdr:pic>
      <xdr:nvPicPr>
        <xdr:cNvPr id="198" name="Рисунок 197" descr="Gladiolus-fringed-Toela"/>
        <xdr:cNvPicPr/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6" y="50956029"/>
          <a:ext cx="676274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8768</xdr:colOff>
      <xdr:row>133</xdr:row>
      <xdr:rowOff>19050</xdr:rowOff>
    </xdr:from>
    <xdr:ext cx="685196" cy="457200"/>
    <xdr:pic>
      <xdr:nvPicPr>
        <xdr:cNvPr id="199" name="Рисунок 198" descr="Гладиолус Кавказ (Gladiolus Caucasus)"/>
        <xdr:cNvPicPr/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8268" y="52324907"/>
          <a:ext cx="685196" cy="457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19050</xdr:colOff>
      <xdr:row>131</xdr:row>
      <xdr:rowOff>1</xdr:rowOff>
    </xdr:from>
    <xdr:ext cx="674914" cy="457200"/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51380572"/>
          <a:ext cx="674914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3790949</xdr:colOff>
      <xdr:row>129</xdr:row>
      <xdr:rowOff>0</xdr:rowOff>
    </xdr:from>
    <xdr:ext cx="672193" cy="476250"/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49" y="50455286"/>
          <a:ext cx="67219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0</xdr:colOff>
      <xdr:row>126</xdr:row>
      <xdr:rowOff>0</xdr:rowOff>
    </xdr:from>
    <xdr:to>
      <xdr:col>6</xdr:col>
      <xdr:colOff>304800</xdr:colOff>
      <xdr:row>128</xdr:row>
      <xdr:rowOff>0</xdr:rowOff>
    </xdr:to>
    <xdr:sp macro="" textlink="">
      <xdr:nvSpPr>
        <xdr:cNvPr id="203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7905750" y="8019097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126</xdr:row>
      <xdr:rowOff>0</xdr:rowOff>
    </xdr:from>
    <xdr:to>
      <xdr:col>6</xdr:col>
      <xdr:colOff>304800</xdr:colOff>
      <xdr:row>127</xdr:row>
      <xdr:rowOff>95250</xdr:rowOff>
    </xdr:to>
    <xdr:sp macro="" textlink="">
      <xdr:nvSpPr>
        <xdr:cNvPr id="204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7905750" y="8019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3156857</xdr:colOff>
      <xdr:row>0</xdr:row>
      <xdr:rowOff>66675</xdr:rowOff>
    </xdr:from>
    <xdr:to>
      <xdr:col>6</xdr:col>
      <xdr:colOff>911678</xdr:colOff>
      <xdr:row>2</xdr:row>
      <xdr:rowOff>672575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66675"/>
          <a:ext cx="2286000" cy="1395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9526</xdr:rowOff>
    </xdr:from>
    <xdr:to>
      <xdr:col>1</xdr:col>
      <xdr:colOff>200025</xdr:colOff>
      <xdr:row>2</xdr:row>
      <xdr:rowOff>893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"/>
          <a:ext cx="1209675" cy="667642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96</xdr:row>
      <xdr:rowOff>0</xdr:rowOff>
    </xdr:from>
    <xdr:to>
      <xdr:col>6</xdr:col>
      <xdr:colOff>0</xdr:colOff>
      <xdr:row>96</xdr:row>
      <xdr:rowOff>388776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429499" y="38236071"/>
          <a:ext cx="721180" cy="38877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97</xdr:row>
      <xdr:rowOff>0</xdr:rowOff>
    </xdr:from>
    <xdr:to>
      <xdr:col>5</xdr:col>
      <xdr:colOff>680357</xdr:colOff>
      <xdr:row>98</xdr:row>
      <xdr:rowOff>-1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7429499" y="38630679"/>
          <a:ext cx="680358" cy="3946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98</xdr:row>
      <xdr:rowOff>0</xdr:rowOff>
    </xdr:from>
    <xdr:to>
      <xdr:col>5</xdr:col>
      <xdr:colOff>666750</xdr:colOff>
      <xdr:row>98</xdr:row>
      <xdr:rowOff>392446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429500" y="39025286"/>
          <a:ext cx="666750" cy="39244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100</xdr:row>
      <xdr:rowOff>0</xdr:rowOff>
    </xdr:from>
    <xdr:to>
      <xdr:col>6</xdr:col>
      <xdr:colOff>0</xdr:colOff>
      <xdr:row>100</xdr:row>
      <xdr:rowOff>503464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429499" y="39637607"/>
          <a:ext cx="721180" cy="50346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101</xdr:row>
      <xdr:rowOff>0</xdr:rowOff>
    </xdr:from>
    <xdr:to>
      <xdr:col>5</xdr:col>
      <xdr:colOff>693964</xdr:colOff>
      <xdr:row>101</xdr:row>
      <xdr:rowOff>503464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429500" y="40168286"/>
          <a:ext cx="693964" cy="503464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102</xdr:row>
      <xdr:rowOff>0</xdr:rowOff>
    </xdr:from>
    <xdr:to>
      <xdr:col>5</xdr:col>
      <xdr:colOff>680356</xdr:colOff>
      <xdr:row>102</xdr:row>
      <xdr:rowOff>517072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429499" y="40698964"/>
          <a:ext cx="680357" cy="5170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103</xdr:row>
      <xdr:rowOff>0</xdr:rowOff>
    </xdr:from>
    <xdr:to>
      <xdr:col>5</xdr:col>
      <xdr:colOff>693964</xdr:colOff>
      <xdr:row>103</xdr:row>
      <xdr:rowOff>476250</xdr:rowOff>
    </xdr:to>
    <xdr:pic>
      <xdr:nvPicPr>
        <xdr:cNvPr id="256" name="Рисунок 255" descr="https://www.vertograd-s.ru/components/com_jshopping/files/img_products/full_mauna_loa_thumb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1229643"/>
          <a:ext cx="693964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103</xdr:row>
      <xdr:rowOff>521152</xdr:rowOff>
    </xdr:from>
    <xdr:to>
      <xdr:col>6</xdr:col>
      <xdr:colOff>0</xdr:colOff>
      <xdr:row>104</xdr:row>
      <xdr:rowOff>503463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429500" y="41750795"/>
          <a:ext cx="721179" cy="5129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104</xdr:row>
      <xdr:rowOff>521153</xdr:rowOff>
    </xdr:from>
    <xdr:to>
      <xdr:col>6</xdr:col>
      <xdr:colOff>0</xdr:colOff>
      <xdr:row>106</xdr:row>
      <xdr:rowOff>0</xdr:rowOff>
    </xdr:to>
    <xdr:pic>
      <xdr:nvPicPr>
        <xdr:cNvPr id="258" name="Рисунок 257" descr="Картинки по запросу Hemerocallis Stella d'Oro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2281474"/>
          <a:ext cx="721179" cy="54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5</xdr:col>
      <xdr:colOff>653143</xdr:colOff>
      <xdr:row>106</xdr:row>
      <xdr:rowOff>503464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429500" y="42821679"/>
          <a:ext cx="653143" cy="503464"/>
        </a:xfrm>
        <a:prstGeom prst="rect">
          <a:avLst/>
        </a:prstGeom>
      </xdr:spPr>
    </xdr:pic>
    <xdr:clientData/>
  </xdr:twoCellAnchor>
  <xdr:twoCellAnchor editAs="oneCell">
    <xdr:from>
      <xdr:col>14</xdr:col>
      <xdr:colOff>305694</xdr:colOff>
      <xdr:row>0</xdr:row>
      <xdr:rowOff>27215</xdr:rowOff>
    </xdr:from>
    <xdr:to>
      <xdr:col>19</xdr:col>
      <xdr:colOff>3906</xdr:colOff>
      <xdr:row>3</xdr:row>
      <xdr:rowOff>81643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9480" y="27215"/>
          <a:ext cx="3004747" cy="1687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192</xdr:row>
      <xdr:rowOff>0</xdr:rowOff>
    </xdr:from>
    <xdr:to>
      <xdr:col>6</xdr:col>
      <xdr:colOff>304800</xdr:colOff>
      <xdr:row>192</xdr:row>
      <xdr:rowOff>190500</xdr:rowOff>
    </xdr:to>
    <xdr:sp macro="" textlink="">
      <xdr:nvSpPr>
        <xdr:cNvPr id="2" name="AutoShape 1" descr="https://www.f-views.com/wp-content/uploads/FA-11-0787.jpg"/>
        <xdr:cNvSpPr>
          <a:spLocks noChangeAspect="1" noChangeArrowheads="1"/>
        </xdr:cNvSpPr>
      </xdr:nvSpPr>
      <xdr:spPr bwMode="auto">
        <a:xfrm>
          <a:off x="7800975" y="791051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193</xdr:row>
      <xdr:rowOff>0</xdr:rowOff>
    </xdr:from>
    <xdr:to>
      <xdr:col>6</xdr:col>
      <xdr:colOff>304800</xdr:colOff>
      <xdr:row>193</xdr:row>
      <xdr:rowOff>190500</xdr:rowOff>
    </xdr:to>
    <xdr:sp macro="" textlink="">
      <xdr:nvSpPr>
        <xdr:cNvPr id="3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7800975" y="7950517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192</xdr:row>
      <xdr:rowOff>0</xdr:rowOff>
    </xdr:from>
    <xdr:to>
      <xdr:col>6</xdr:col>
      <xdr:colOff>304800</xdr:colOff>
      <xdr:row>192</xdr:row>
      <xdr:rowOff>190500</xdr:rowOff>
    </xdr:to>
    <xdr:sp macro="" textlink="">
      <xdr:nvSpPr>
        <xdr:cNvPr id="7" name="AutoShape 6" descr="Картинки по запросу Ranunculus Yellow"/>
        <xdr:cNvSpPr>
          <a:spLocks noChangeAspect="1" noChangeArrowheads="1"/>
        </xdr:cNvSpPr>
      </xdr:nvSpPr>
      <xdr:spPr bwMode="auto">
        <a:xfrm>
          <a:off x="7800975" y="791051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192</xdr:row>
      <xdr:rowOff>0</xdr:rowOff>
    </xdr:from>
    <xdr:to>
      <xdr:col>6</xdr:col>
      <xdr:colOff>304800</xdr:colOff>
      <xdr:row>192</xdr:row>
      <xdr:rowOff>190500</xdr:rowOff>
    </xdr:to>
    <xdr:sp macro="" textlink="">
      <xdr:nvSpPr>
        <xdr:cNvPr id="8" name="AutoShape 7" descr="Картинки по запросу Ranunculus Yellow"/>
        <xdr:cNvSpPr>
          <a:spLocks noChangeAspect="1" noChangeArrowheads="1"/>
        </xdr:cNvSpPr>
      </xdr:nvSpPr>
      <xdr:spPr bwMode="auto">
        <a:xfrm>
          <a:off x="7800975" y="791051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3562350</xdr:colOff>
      <xdr:row>183</xdr:row>
      <xdr:rowOff>9525</xdr:rowOff>
    </xdr:from>
    <xdr:to>
      <xdr:col>7</xdr:col>
      <xdr:colOff>777</xdr:colOff>
      <xdr:row>184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34325" y="75580875"/>
          <a:ext cx="610377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3562350</xdr:colOff>
      <xdr:row>184</xdr:row>
      <xdr:rowOff>0</xdr:rowOff>
    </xdr:from>
    <xdr:to>
      <xdr:col>7</xdr:col>
      <xdr:colOff>38100</xdr:colOff>
      <xdr:row>184</xdr:row>
      <xdr:rowOff>390525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34325" y="75971400"/>
          <a:ext cx="647700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171</xdr:row>
      <xdr:rowOff>0</xdr:rowOff>
    </xdr:from>
    <xdr:to>
      <xdr:col>6</xdr:col>
      <xdr:colOff>304800</xdr:colOff>
      <xdr:row>171</xdr:row>
      <xdr:rowOff>190500</xdr:rowOff>
    </xdr:to>
    <xdr:sp macro="" textlink="">
      <xdr:nvSpPr>
        <xdr:cNvPr id="24" name="AutoShape 9" descr="Картинки по запросу Zantedeschia Purple Haze"/>
        <xdr:cNvSpPr>
          <a:spLocks noChangeAspect="1" noChangeArrowheads="1"/>
        </xdr:cNvSpPr>
      </xdr:nvSpPr>
      <xdr:spPr bwMode="auto">
        <a:xfrm>
          <a:off x="7800975" y="7070407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38878</xdr:colOff>
      <xdr:row>80</xdr:row>
      <xdr:rowOff>0</xdr:rowOff>
    </xdr:from>
    <xdr:to>
      <xdr:col>7</xdr:col>
      <xdr:colOff>19051</xdr:colOff>
      <xdr:row>80</xdr:row>
      <xdr:rowOff>190500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9853" y="34299525"/>
          <a:ext cx="570722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29158</xdr:colOff>
      <xdr:row>81</xdr:row>
      <xdr:rowOff>0</xdr:rowOff>
    </xdr:from>
    <xdr:to>
      <xdr:col>6</xdr:col>
      <xdr:colOff>427653</xdr:colOff>
      <xdr:row>81</xdr:row>
      <xdr:rowOff>190500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30133" y="34699575"/>
          <a:ext cx="39849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82</xdr:row>
      <xdr:rowOff>0</xdr:rowOff>
    </xdr:from>
    <xdr:to>
      <xdr:col>7</xdr:col>
      <xdr:colOff>38101</xdr:colOff>
      <xdr:row>82</xdr:row>
      <xdr:rowOff>390525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53375" y="35166300"/>
          <a:ext cx="628650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83</xdr:row>
      <xdr:rowOff>0</xdr:rowOff>
    </xdr:from>
    <xdr:to>
      <xdr:col>6</xdr:col>
      <xdr:colOff>408214</xdr:colOff>
      <xdr:row>83</xdr:row>
      <xdr:rowOff>200219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00975" y="35499675"/>
          <a:ext cx="408214" cy="4097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84</xdr:row>
      <xdr:rowOff>0</xdr:rowOff>
    </xdr:from>
    <xdr:to>
      <xdr:col>6</xdr:col>
      <xdr:colOff>408214</xdr:colOff>
      <xdr:row>84</xdr:row>
      <xdr:rowOff>204754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00975" y="35899725"/>
          <a:ext cx="408214" cy="414304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85</xdr:row>
      <xdr:rowOff>0</xdr:rowOff>
    </xdr:from>
    <xdr:to>
      <xdr:col>6</xdr:col>
      <xdr:colOff>408215</xdr:colOff>
      <xdr:row>85</xdr:row>
      <xdr:rowOff>204807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00976" y="36299775"/>
          <a:ext cx="408214" cy="41435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85</xdr:row>
      <xdr:rowOff>0</xdr:rowOff>
    </xdr:from>
    <xdr:to>
      <xdr:col>6</xdr:col>
      <xdr:colOff>408214</xdr:colOff>
      <xdr:row>85</xdr:row>
      <xdr:rowOff>200219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00975" y="36299775"/>
          <a:ext cx="408214" cy="4097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6</xdr:col>
      <xdr:colOff>398495</xdr:colOff>
      <xdr:row>86</xdr:row>
      <xdr:rowOff>190500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800975" y="36699825"/>
          <a:ext cx="39849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109</xdr:row>
      <xdr:rowOff>390525</xdr:rowOff>
    </xdr:from>
    <xdr:to>
      <xdr:col>7</xdr:col>
      <xdr:colOff>47626</xdr:colOff>
      <xdr:row>110</xdr:row>
      <xdr:rowOff>390525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62899" y="46358175"/>
          <a:ext cx="628651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2109107</xdr:colOff>
      <xdr:row>138</xdr:row>
      <xdr:rowOff>359618</xdr:rowOff>
    </xdr:from>
    <xdr:to>
      <xdr:col>5</xdr:col>
      <xdr:colOff>2113189</xdr:colOff>
      <xdr:row>139</xdr:row>
      <xdr:rowOff>155403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38282" y="57862043"/>
          <a:ext cx="5443" cy="44348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50</xdr:row>
      <xdr:rowOff>379250</xdr:rowOff>
    </xdr:from>
    <xdr:to>
      <xdr:col>7</xdr:col>
      <xdr:colOff>28770</xdr:colOff>
      <xdr:row>51</xdr:row>
      <xdr:rowOff>381000</xdr:rowOff>
    </xdr:to>
    <xdr:pic>
      <xdr:nvPicPr>
        <xdr:cNvPr id="120" name="Рисунок 119" descr="Гладиолус Эвергрин (Evergreen), 10 шт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22743950"/>
          <a:ext cx="590744" cy="4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19632</xdr:colOff>
      <xdr:row>66</xdr:row>
      <xdr:rowOff>7775</xdr:rowOff>
    </xdr:from>
    <xdr:to>
      <xdr:col>7</xdr:col>
      <xdr:colOff>19050</xdr:colOff>
      <xdr:row>66</xdr:row>
      <xdr:rowOff>390525</xdr:rowOff>
    </xdr:to>
    <xdr:pic>
      <xdr:nvPicPr>
        <xdr:cNvPr id="125" name="Рисунок 124" descr="Гладиолус Зизани (Zizanie), 10 шт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3007" y="28773275"/>
          <a:ext cx="589967" cy="38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3562350</xdr:colOff>
      <xdr:row>46</xdr:row>
      <xdr:rowOff>381001</xdr:rowOff>
    </xdr:from>
    <xdr:to>
      <xdr:col>7</xdr:col>
      <xdr:colOff>1128</xdr:colOff>
      <xdr:row>48</xdr:row>
      <xdr:rowOff>28575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934325" y="21145501"/>
          <a:ext cx="610728" cy="44767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3571875</xdr:colOff>
      <xdr:row>36</xdr:row>
      <xdr:rowOff>19050</xdr:rowOff>
    </xdr:from>
    <xdr:to>
      <xdr:col>7</xdr:col>
      <xdr:colOff>19050</xdr:colOff>
      <xdr:row>37</xdr:row>
      <xdr:rowOff>19050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43850" y="16783050"/>
          <a:ext cx="61912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7</xdr:row>
      <xdr:rowOff>323850</xdr:rowOff>
    </xdr:from>
    <xdr:to>
      <xdr:col>6</xdr:col>
      <xdr:colOff>514351</xdr:colOff>
      <xdr:row>8</xdr:row>
      <xdr:rowOff>371475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658226" y="3190875"/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6</xdr:row>
      <xdr:rowOff>371474</xdr:rowOff>
    </xdr:from>
    <xdr:to>
      <xdr:col>6</xdr:col>
      <xdr:colOff>533400</xdr:colOff>
      <xdr:row>7</xdr:row>
      <xdr:rowOff>342899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677274" y="2838449"/>
          <a:ext cx="476251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192</xdr:row>
      <xdr:rowOff>0</xdr:rowOff>
    </xdr:from>
    <xdr:to>
      <xdr:col>6</xdr:col>
      <xdr:colOff>304800</xdr:colOff>
      <xdr:row>192</xdr:row>
      <xdr:rowOff>190500</xdr:rowOff>
    </xdr:to>
    <xdr:sp macro="" textlink="">
      <xdr:nvSpPr>
        <xdr:cNvPr id="184" name="AutoShape 1" descr="https://www.f-views.com/wp-content/uploads/FA-11-0787.jpg"/>
        <xdr:cNvSpPr>
          <a:spLocks noChangeAspect="1" noChangeArrowheads="1"/>
        </xdr:cNvSpPr>
      </xdr:nvSpPr>
      <xdr:spPr bwMode="auto">
        <a:xfrm>
          <a:off x="7800975" y="791051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193</xdr:row>
      <xdr:rowOff>0</xdr:rowOff>
    </xdr:from>
    <xdr:to>
      <xdr:col>6</xdr:col>
      <xdr:colOff>304800</xdr:colOff>
      <xdr:row>193</xdr:row>
      <xdr:rowOff>190500</xdr:rowOff>
    </xdr:to>
    <xdr:sp macro="" textlink="">
      <xdr:nvSpPr>
        <xdr:cNvPr id="185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7800975" y="7950517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192</xdr:row>
      <xdr:rowOff>0</xdr:rowOff>
    </xdr:from>
    <xdr:to>
      <xdr:col>6</xdr:col>
      <xdr:colOff>304800</xdr:colOff>
      <xdr:row>192</xdr:row>
      <xdr:rowOff>190500</xdr:rowOff>
    </xdr:to>
    <xdr:sp macro="" textlink="">
      <xdr:nvSpPr>
        <xdr:cNvPr id="189" name="AutoShape 6" descr="Картинки по запросу Ranunculus Yellow"/>
        <xdr:cNvSpPr>
          <a:spLocks noChangeAspect="1" noChangeArrowheads="1"/>
        </xdr:cNvSpPr>
      </xdr:nvSpPr>
      <xdr:spPr bwMode="auto">
        <a:xfrm>
          <a:off x="7800975" y="791051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192</xdr:row>
      <xdr:rowOff>0</xdr:rowOff>
    </xdr:from>
    <xdr:to>
      <xdr:col>6</xdr:col>
      <xdr:colOff>304800</xdr:colOff>
      <xdr:row>192</xdr:row>
      <xdr:rowOff>190500</xdr:rowOff>
    </xdr:to>
    <xdr:sp macro="" textlink="">
      <xdr:nvSpPr>
        <xdr:cNvPr id="190" name="AutoShape 7" descr="Картинки по запросу Ranunculus Yellow"/>
        <xdr:cNvSpPr>
          <a:spLocks noChangeAspect="1" noChangeArrowheads="1"/>
        </xdr:cNvSpPr>
      </xdr:nvSpPr>
      <xdr:spPr bwMode="auto">
        <a:xfrm>
          <a:off x="7800975" y="791051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3571875</xdr:colOff>
      <xdr:row>181</xdr:row>
      <xdr:rowOff>19050</xdr:rowOff>
    </xdr:from>
    <xdr:to>
      <xdr:col>7</xdr:col>
      <xdr:colOff>0</xdr:colOff>
      <xdr:row>181</xdr:row>
      <xdr:rowOff>381000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943850" y="74790300"/>
          <a:ext cx="600075" cy="36195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3571875</xdr:colOff>
      <xdr:row>184</xdr:row>
      <xdr:rowOff>400049</xdr:rowOff>
    </xdr:from>
    <xdr:to>
      <xdr:col>7</xdr:col>
      <xdr:colOff>28575</xdr:colOff>
      <xdr:row>186</xdr:row>
      <xdr:rowOff>9524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943850" y="76371449"/>
          <a:ext cx="628650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583</xdr:colOff>
      <xdr:row>186</xdr:row>
      <xdr:rowOff>19050</xdr:rowOff>
    </xdr:from>
    <xdr:to>
      <xdr:col>7</xdr:col>
      <xdr:colOff>28576</xdr:colOff>
      <xdr:row>187</xdr:row>
      <xdr:rowOff>9525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953958" y="76790550"/>
          <a:ext cx="618542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186</xdr:row>
      <xdr:rowOff>371476</xdr:rowOff>
    </xdr:from>
    <xdr:to>
      <xdr:col>7</xdr:col>
      <xdr:colOff>38101</xdr:colOff>
      <xdr:row>187</xdr:row>
      <xdr:rowOff>371476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53375" y="77142976"/>
          <a:ext cx="628650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172</xdr:row>
      <xdr:rowOff>28574</xdr:rowOff>
    </xdr:from>
    <xdr:to>
      <xdr:col>7</xdr:col>
      <xdr:colOff>57151</xdr:colOff>
      <xdr:row>173</xdr:row>
      <xdr:rowOff>3173</xdr:rowOff>
    </xdr:to>
    <xdr:pic>
      <xdr:nvPicPr>
        <xdr:cNvPr id="200" name="Рисунок 199" descr="Калла Albomaculata (клубни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71199374"/>
          <a:ext cx="6286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</xdr:colOff>
      <xdr:row>174</xdr:row>
      <xdr:rowOff>390525</xdr:rowOff>
    </xdr:from>
    <xdr:to>
      <xdr:col>7</xdr:col>
      <xdr:colOff>57150</xdr:colOff>
      <xdr:row>175</xdr:row>
      <xdr:rowOff>381000</xdr:rowOff>
    </xdr:to>
    <xdr:pic>
      <xdr:nvPicPr>
        <xdr:cNvPr id="201" name="Рисунок 200" descr="(leer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899" y="72361425"/>
          <a:ext cx="638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3572068</xdr:colOff>
      <xdr:row>173</xdr:row>
      <xdr:rowOff>9525</xdr:rowOff>
    </xdr:from>
    <xdr:to>
      <xdr:col>7</xdr:col>
      <xdr:colOff>9525</xdr:colOff>
      <xdr:row>173</xdr:row>
      <xdr:rowOff>390525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944043" y="71580375"/>
          <a:ext cx="609407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177</xdr:row>
      <xdr:rowOff>0</xdr:rowOff>
    </xdr:from>
    <xdr:to>
      <xdr:col>7</xdr:col>
      <xdr:colOff>47626</xdr:colOff>
      <xdr:row>178</xdr:row>
      <xdr:rowOff>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953375" y="73171050"/>
          <a:ext cx="63817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177</xdr:row>
      <xdr:rowOff>380999</xdr:rowOff>
    </xdr:from>
    <xdr:to>
      <xdr:col>7</xdr:col>
      <xdr:colOff>76201</xdr:colOff>
      <xdr:row>178</xdr:row>
      <xdr:rowOff>371475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962900" y="73552049"/>
          <a:ext cx="65722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10166</xdr:colOff>
      <xdr:row>173</xdr:row>
      <xdr:rowOff>390523</xdr:rowOff>
    </xdr:from>
    <xdr:to>
      <xdr:col>7</xdr:col>
      <xdr:colOff>19050</xdr:colOff>
      <xdr:row>175</xdr:row>
      <xdr:rowOff>19050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963541" y="71961373"/>
          <a:ext cx="599433" cy="42862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171</xdr:row>
      <xdr:rowOff>0</xdr:rowOff>
    </xdr:from>
    <xdr:to>
      <xdr:col>6</xdr:col>
      <xdr:colOff>304800</xdr:colOff>
      <xdr:row>171</xdr:row>
      <xdr:rowOff>190500</xdr:rowOff>
    </xdr:to>
    <xdr:sp macro="" textlink="">
      <xdr:nvSpPr>
        <xdr:cNvPr id="206" name="AutoShape 9" descr="Картинки по запросу Zantedeschia Purple Haze"/>
        <xdr:cNvSpPr>
          <a:spLocks noChangeAspect="1" noChangeArrowheads="1"/>
        </xdr:cNvSpPr>
      </xdr:nvSpPr>
      <xdr:spPr bwMode="auto">
        <a:xfrm>
          <a:off x="7800975" y="7070407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29353</xdr:colOff>
      <xdr:row>171</xdr:row>
      <xdr:rowOff>9527</xdr:rowOff>
    </xdr:from>
    <xdr:to>
      <xdr:col>7</xdr:col>
      <xdr:colOff>9526</xdr:colOff>
      <xdr:row>171</xdr:row>
      <xdr:rowOff>361950</xdr:rowOff>
    </xdr:to>
    <xdr:pic>
      <xdr:nvPicPr>
        <xdr:cNvPr id="207" name="Рисунок 206" descr="Картинки по запросу Zantedeschia Purple Haz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2728" y="70780277"/>
          <a:ext cx="570722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176</xdr:row>
      <xdr:rowOff>9526</xdr:rowOff>
    </xdr:from>
    <xdr:to>
      <xdr:col>7</xdr:col>
      <xdr:colOff>47626</xdr:colOff>
      <xdr:row>177</xdr:row>
      <xdr:rowOff>0</xdr:rowOff>
    </xdr:to>
    <xdr:pic>
      <xdr:nvPicPr>
        <xdr:cNvPr id="208" name="Рисунок 207" descr="Картинки по запросу Zantedeschia Best Gold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72780526"/>
          <a:ext cx="628650" cy="39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166</xdr:row>
      <xdr:rowOff>10109</xdr:rowOff>
    </xdr:from>
    <xdr:to>
      <xdr:col>7</xdr:col>
      <xdr:colOff>38101</xdr:colOff>
      <xdr:row>166</xdr:row>
      <xdr:rowOff>381000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962900" y="68780609"/>
          <a:ext cx="619125" cy="37089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168</xdr:row>
      <xdr:rowOff>19440</xdr:rowOff>
    </xdr:from>
    <xdr:to>
      <xdr:col>6</xdr:col>
      <xdr:colOff>571500</xdr:colOff>
      <xdr:row>168</xdr:row>
      <xdr:rowOff>379767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981951" y="69590040"/>
          <a:ext cx="542924" cy="360327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3571874</xdr:colOff>
      <xdr:row>157</xdr:row>
      <xdr:rowOff>19050</xdr:rowOff>
    </xdr:from>
    <xdr:to>
      <xdr:col>7</xdr:col>
      <xdr:colOff>19049</xdr:colOff>
      <xdr:row>158</xdr:row>
      <xdr:rowOff>-1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943849" y="65189100"/>
          <a:ext cx="61912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157</xdr:row>
      <xdr:rowOff>400049</xdr:rowOff>
    </xdr:from>
    <xdr:to>
      <xdr:col>7</xdr:col>
      <xdr:colOff>38101</xdr:colOff>
      <xdr:row>158</xdr:row>
      <xdr:rowOff>390523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972425" y="65570099"/>
          <a:ext cx="609600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158</xdr:row>
      <xdr:rowOff>361950</xdr:rowOff>
    </xdr:from>
    <xdr:to>
      <xdr:col>7</xdr:col>
      <xdr:colOff>47626</xdr:colOff>
      <xdr:row>159</xdr:row>
      <xdr:rowOff>381001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962900" y="65932050"/>
          <a:ext cx="62865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159</xdr:row>
      <xdr:rowOff>380999</xdr:rowOff>
    </xdr:from>
    <xdr:to>
      <xdr:col>7</xdr:col>
      <xdr:colOff>57151</xdr:colOff>
      <xdr:row>160</xdr:row>
      <xdr:rowOff>352424</xdr:rowOff>
    </xdr:to>
    <xdr:pic>
      <xdr:nvPicPr>
        <xdr:cNvPr id="216" name="Рисунок 215" descr="https://www.vertograd-s.ru/components/com_jshopping/files/img_products/full_mauna_loa_thumb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66351149"/>
          <a:ext cx="6286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164</xdr:row>
      <xdr:rowOff>9524</xdr:rowOff>
    </xdr:from>
    <xdr:to>
      <xdr:col>7</xdr:col>
      <xdr:colOff>38101</xdr:colOff>
      <xdr:row>165</xdr:row>
      <xdr:rowOff>3173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962900" y="67979924"/>
          <a:ext cx="61912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38878</xdr:colOff>
      <xdr:row>80</xdr:row>
      <xdr:rowOff>0</xdr:rowOff>
    </xdr:from>
    <xdr:to>
      <xdr:col>7</xdr:col>
      <xdr:colOff>28576</xdr:colOff>
      <xdr:row>80</xdr:row>
      <xdr:rowOff>190500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9853" y="34299525"/>
          <a:ext cx="599297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3572458</xdr:colOff>
      <xdr:row>80</xdr:row>
      <xdr:rowOff>390524</xdr:rowOff>
    </xdr:from>
    <xdr:to>
      <xdr:col>7</xdr:col>
      <xdr:colOff>47625</xdr:colOff>
      <xdr:row>82</xdr:row>
      <xdr:rowOff>15501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44433" y="34756724"/>
          <a:ext cx="647117" cy="425077"/>
        </a:xfrm>
        <a:prstGeom prst="rect">
          <a:avLst/>
        </a:prstGeom>
      </xdr:spPr>
    </xdr:pic>
    <xdr:clientData/>
  </xdr:twoCellAnchor>
  <xdr:twoCellAnchor editAs="oneCell">
    <xdr:from>
      <xdr:col>5</xdr:col>
      <xdr:colOff>3581399</xdr:colOff>
      <xdr:row>83</xdr:row>
      <xdr:rowOff>0</xdr:rowOff>
    </xdr:from>
    <xdr:to>
      <xdr:col>7</xdr:col>
      <xdr:colOff>50799</xdr:colOff>
      <xdr:row>83</xdr:row>
      <xdr:rowOff>390525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53374" y="35566350"/>
          <a:ext cx="63817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84</xdr:row>
      <xdr:rowOff>0</xdr:rowOff>
    </xdr:from>
    <xdr:to>
      <xdr:col>7</xdr:col>
      <xdr:colOff>38101</xdr:colOff>
      <xdr:row>84</xdr:row>
      <xdr:rowOff>381000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53375" y="35966400"/>
          <a:ext cx="62865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85</xdr:row>
      <xdr:rowOff>0</xdr:rowOff>
    </xdr:from>
    <xdr:to>
      <xdr:col>6</xdr:col>
      <xdr:colOff>408215</xdr:colOff>
      <xdr:row>85</xdr:row>
      <xdr:rowOff>204807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00976" y="36299775"/>
          <a:ext cx="408214" cy="414357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87</xdr:row>
      <xdr:rowOff>390526</xdr:rowOff>
    </xdr:from>
    <xdr:to>
      <xdr:col>7</xdr:col>
      <xdr:colOff>1</xdr:colOff>
      <xdr:row>89</xdr:row>
      <xdr:rowOff>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020050" y="37557076"/>
          <a:ext cx="523875" cy="4095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85</xdr:row>
      <xdr:rowOff>0</xdr:rowOff>
    </xdr:from>
    <xdr:to>
      <xdr:col>7</xdr:col>
      <xdr:colOff>1</xdr:colOff>
      <xdr:row>85</xdr:row>
      <xdr:rowOff>381000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53375" y="36366450"/>
          <a:ext cx="59055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86</xdr:row>
      <xdr:rowOff>0</xdr:rowOff>
    </xdr:from>
    <xdr:to>
      <xdr:col>7</xdr:col>
      <xdr:colOff>57151</xdr:colOff>
      <xdr:row>87</xdr:row>
      <xdr:rowOff>19050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53375" y="36766500"/>
          <a:ext cx="6477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87</xdr:row>
      <xdr:rowOff>9526</xdr:rowOff>
    </xdr:from>
    <xdr:to>
      <xdr:col>7</xdr:col>
      <xdr:colOff>28577</xdr:colOff>
      <xdr:row>87</xdr:row>
      <xdr:rowOff>390525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962901" y="37176076"/>
          <a:ext cx="609600" cy="38099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90</xdr:row>
      <xdr:rowOff>0</xdr:rowOff>
    </xdr:from>
    <xdr:to>
      <xdr:col>6</xdr:col>
      <xdr:colOff>581026</xdr:colOff>
      <xdr:row>90</xdr:row>
      <xdr:rowOff>381000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020051" y="38366700"/>
          <a:ext cx="51435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92</xdr:row>
      <xdr:rowOff>28575</xdr:rowOff>
    </xdr:from>
    <xdr:to>
      <xdr:col>7</xdr:col>
      <xdr:colOff>38101</xdr:colOff>
      <xdr:row>92</xdr:row>
      <xdr:rowOff>390525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953375" y="39195375"/>
          <a:ext cx="628650" cy="3619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93</xdr:row>
      <xdr:rowOff>9525</xdr:rowOff>
    </xdr:from>
    <xdr:to>
      <xdr:col>7</xdr:col>
      <xdr:colOff>19050</xdr:colOff>
      <xdr:row>94</xdr:row>
      <xdr:rowOff>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962899" y="39576375"/>
          <a:ext cx="60007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94</xdr:row>
      <xdr:rowOff>390</xdr:rowOff>
    </xdr:from>
    <xdr:to>
      <xdr:col>7</xdr:col>
      <xdr:colOff>19051</xdr:colOff>
      <xdr:row>95</xdr:row>
      <xdr:rowOff>9525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962900" y="39967290"/>
          <a:ext cx="600075" cy="40918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95</xdr:row>
      <xdr:rowOff>9526</xdr:rowOff>
    </xdr:from>
    <xdr:to>
      <xdr:col>7</xdr:col>
      <xdr:colOff>38100</xdr:colOff>
      <xdr:row>95</xdr:row>
      <xdr:rowOff>381000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972425" y="40376476"/>
          <a:ext cx="609599" cy="37147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102</xdr:row>
      <xdr:rowOff>28574</xdr:rowOff>
    </xdr:from>
    <xdr:to>
      <xdr:col>7</xdr:col>
      <xdr:colOff>19051</xdr:colOff>
      <xdr:row>102</xdr:row>
      <xdr:rowOff>389163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981950" y="43195874"/>
          <a:ext cx="581025" cy="36058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97</xdr:row>
      <xdr:rowOff>19050</xdr:rowOff>
    </xdr:from>
    <xdr:to>
      <xdr:col>7</xdr:col>
      <xdr:colOff>28576</xdr:colOff>
      <xdr:row>97</xdr:row>
      <xdr:rowOff>381000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62900" y="41186100"/>
          <a:ext cx="609600" cy="36195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3571875</xdr:colOff>
      <xdr:row>97</xdr:row>
      <xdr:rowOff>400049</xdr:rowOff>
    </xdr:from>
    <xdr:to>
      <xdr:col>6</xdr:col>
      <xdr:colOff>581024</xdr:colOff>
      <xdr:row>99</xdr:row>
      <xdr:rowOff>9523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3850" y="41567099"/>
          <a:ext cx="590550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99</xdr:row>
      <xdr:rowOff>19051</xdr:rowOff>
    </xdr:from>
    <xdr:to>
      <xdr:col>7</xdr:col>
      <xdr:colOff>19050</xdr:colOff>
      <xdr:row>99</xdr:row>
      <xdr:rowOff>361950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972425" y="41986201"/>
          <a:ext cx="590549" cy="3428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100</xdr:row>
      <xdr:rowOff>0</xdr:rowOff>
    </xdr:from>
    <xdr:to>
      <xdr:col>7</xdr:col>
      <xdr:colOff>38101</xdr:colOff>
      <xdr:row>100</xdr:row>
      <xdr:rowOff>371475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972425" y="42367200"/>
          <a:ext cx="60960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100</xdr:row>
      <xdr:rowOff>381001</xdr:rowOff>
    </xdr:from>
    <xdr:to>
      <xdr:col>7</xdr:col>
      <xdr:colOff>57151</xdr:colOff>
      <xdr:row>101</xdr:row>
      <xdr:rowOff>342900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91475" y="42748201"/>
          <a:ext cx="609600" cy="3619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103</xdr:row>
      <xdr:rowOff>19049</xdr:rowOff>
    </xdr:from>
    <xdr:to>
      <xdr:col>7</xdr:col>
      <xdr:colOff>57151</xdr:colOff>
      <xdr:row>103</xdr:row>
      <xdr:rowOff>390524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953375" y="43586399"/>
          <a:ext cx="64770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103</xdr:row>
      <xdr:rowOff>390525</xdr:rowOff>
    </xdr:from>
    <xdr:to>
      <xdr:col>7</xdr:col>
      <xdr:colOff>57151</xdr:colOff>
      <xdr:row>105</xdr:row>
      <xdr:rowOff>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72425" y="43957875"/>
          <a:ext cx="628650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10108</xdr:colOff>
      <xdr:row>105</xdr:row>
      <xdr:rowOff>9525</xdr:rowOff>
    </xdr:from>
    <xdr:to>
      <xdr:col>7</xdr:col>
      <xdr:colOff>28576</xdr:colOff>
      <xdr:row>106</xdr:row>
      <xdr:rowOff>9525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963483" y="44376975"/>
          <a:ext cx="609017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134</xdr:row>
      <xdr:rowOff>0</xdr:rowOff>
    </xdr:from>
    <xdr:to>
      <xdr:col>7</xdr:col>
      <xdr:colOff>47626</xdr:colOff>
      <xdr:row>135</xdr:row>
      <xdr:rowOff>19050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981950" y="55968900"/>
          <a:ext cx="6096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106</xdr:row>
      <xdr:rowOff>9525</xdr:rowOff>
    </xdr:from>
    <xdr:to>
      <xdr:col>7</xdr:col>
      <xdr:colOff>76200</xdr:colOff>
      <xdr:row>107</xdr:row>
      <xdr:rowOff>9525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981949" y="44777025"/>
          <a:ext cx="63817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108</xdr:row>
      <xdr:rowOff>1</xdr:rowOff>
    </xdr:from>
    <xdr:to>
      <xdr:col>7</xdr:col>
      <xdr:colOff>5442</xdr:colOff>
      <xdr:row>108</xdr:row>
      <xdr:rowOff>371475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972425" y="45567601"/>
          <a:ext cx="571499" cy="371474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109</xdr:row>
      <xdr:rowOff>19051</xdr:rowOff>
    </xdr:from>
    <xdr:to>
      <xdr:col>7</xdr:col>
      <xdr:colOff>38101</xdr:colOff>
      <xdr:row>109</xdr:row>
      <xdr:rowOff>390525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962901" y="45986701"/>
          <a:ext cx="619124" cy="371474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111</xdr:row>
      <xdr:rowOff>390525</xdr:rowOff>
    </xdr:from>
    <xdr:to>
      <xdr:col>7</xdr:col>
      <xdr:colOff>19050</xdr:colOff>
      <xdr:row>113</xdr:row>
      <xdr:rowOff>-1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962899" y="47158275"/>
          <a:ext cx="60007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3562351</xdr:colOff>
      <xdr:row>112</xdr:row>
      <xdr:rowOff>390525</xdr:rowOff>
    </xdr:from>
    <xdr:to>
      <xdr:col>7</xdr:col>
      <xdr:colOff>19051</xdr:colOff>
      <xdr:row>113</xdr:row>
      <xdr:rowOff>390524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934326" y="47558325"/>
          <a:ext cx="628650" cy="4000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111</xdr:row>
      <xdr:rowOff>28575</xdr:rowOff>
    </xdr:from>
    <xdr:to>
      <xdr:col>7</xdr:col>
      <xdr:colOff>38101</xdr:colOff>
      <xdr:row>112</xdr:row>
      <xdr:rowOff>9524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953375" y="46796325"/>
          <a:ext cx="62865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115</xdr:row>
      <xdr:rowOff>9719</xdr:rowOff>
    </xdr:from>
    <xdr:to>
      <xdr:col>7</xdr:col>
      <xdr:colOff>28576</xdr:colOff>
      <xdr:row>115</xdr:row>
      <xdr:rowOff>361950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972425" y="48377669"/>
          <a:ext cx="600075" cy="352231"/>
        </a:xfrm>
        <a:prstGeom prst="rect">
          <a:avLst/>
        </a:prstGeom>
      </xdr:spPr>
    </xdr:pic>
    <xdr:clientData/>
  </xdr:twoCellAnchor>
  <xdr:twoCellAnchor editAs="oneCell">
    <xdr:from>
      <xdr:col>5</xdr:col>
      <xdr:colOff>3581399</xdr:colOff>
      <xdr:row>116</xdr:row>
      <xdr:rowOff>9525</xdr:rowOff>
    </xdr:from>
    <xdr:to>
      <xdr:col>7</xdr:col>
      <xdr:colOff>28574</xdr:colOff>
      <xdr:row>116</xdr:row>
      <xdr:rowOff>390525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953374" y="48777525"/>
          <a:ext cx="61912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</xdr:colOff>
      <xdr:row>120</xdr:row>
      <xdr:rowOff>0</xdr:rowOff>
    </xdr:from>
    <xdr:to>
      <xdr:col>7</xdr:col>
      <xdr:colOff>50800</xdr:colOff>
      <xdr:row>121</xdr:row>
      <xdr:rowOff>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72424" y="50368200"/>
          <a:ext cx="61912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118</xdr:row>
      <xdr:rowOff>19051</xdr:rowOff>
    </xdr:from>
    <xdr:to>
      <xdr:col>7</xdr:col>
      <xdr:colOff>47626</xdr:colOff>
      <xdr:row>119</xdr:row>
      <xdr:rowOff>-1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953376" y="49587151"/>
          <a:ext cx="638174" cy="3809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119</xdr:row>
      <xdr:rowOff>9525</xdr:rowOff>
    </xdr:from>
    <xdr:to>
      <xdr:col>7</xdr:col>
      <xdr:colOff>38101</xdr:colOff>
      <xdr:row>119</xdr:row>
      <xdr:rowOff>371475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72425" y="49977675"/>
          <a:ext cx="609600" cy="361950"/>
        </a:xfrm>
        <a:prstGeom prst="rect">
          <a:avLst/>
        </a:prstGeom>
      </xdr:spPr>
    </xdr:pic>
    <xdr:clientData/>
  </xdr:twoCellAnchor>
  <xdr:twoCellAnchor editAs="oneCell">
    <xdr:from>
      <xdr:col>5</xdr:col>
      <xdr:colOff>3581399</xdr:colOff>
      <xdr:row>122</xdr:row>
      <xdr:rowOff>0</xdr:rowOff>
    </xdr:from>
    <xdr:to>
      <xdr:col>7</xdr:col>
      <xdr:colOff>50799</xdr:colOff>
      <xdr:row>123</xdr:row>
      <xdr:rowOff>9525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953374" y="51168300"/>
          <a:ext cx="63817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138</xdr:row>
      <xdr:rowOff>0</xdr:rowOff>
    </xdr:from>
    <xdr:to>
      <xdr:col>7</xdr:col>
      <xdr:colOff>66675</xdr:colOff>
      <xdr:row>138</xdr:row>
      <xdr:rowOff>381000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962900" y="57569100"/>
          <a:ext cx="647699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2109107</xdr:colOff>
      <xdr:row>138</xdr:row>
      <xdr:rowOff>359618</xdr:rowOff>
    </xdr:from>
    <xdr:to>
      <xdr:col>5</xdr:col>
      <xdr:colOff>2113189</xdr:colOff>
      <xdr:row>139</xdr:row>
      <xdr:rowOff>155403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38282" y="57862043"/>
          <a:ext cx="5443" cy="44348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3571875</xdr:colOff>
      <xdr:row>130</xdr:row>
      <xdr:rowOff>28575</xdr:rowOff>
    </xdr:from>
    <xdr:to>
      <xdr:col>7</xdr:col>
      <xdr:colOff>36351</xdr:colOff>
      <xdr:row>131</xdr:row>
      <xdr:rowOff>3174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943850" y="54397275"/>
          <a:ext cx="636426" cy="371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122</xdr:row>
      <xdr:rowOff>381000</xdr:rowOff>
    </xdr:from>
    <xdr:to>
      <xdr:col>7</xdr:col>
      <xdr:colOff>47626</xdr:colOff>
      <xdr:row>123</xdr:row>
      <xdr:rowOff>361950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972425" y="51549300"/>
          <a:ext cx="61912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127</xdr:row>
      <xdr:rowOff>390524</xdr:rowOff>
    </xdr:from>
    <xdr:to>
      <xdr:col>7</xdr:col>
      <xdr:colOff>66676</xdr:colOff>
      <xdr:row>129</xdr:row>
      <xdr:rowOff>3174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972425" y="53559074"/>
          <a:ext cx="63817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125</xdr:row>
      <xdr:rowOff>19049</xdr:rowOff>
    </xdr:from>
    <xdr:to>
      <xdr:col>7</xdr:col>
      <xdr:colOff>66676</xdr:colOff>
      <xdr:row>125</xdr:row>
      <xdr:rowOff>371474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972425" y="52387499"/>
          <a:ext cx="638175" cy="352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126</xdr:row>
      <xdr:rowOff>9526</xdr:rowOff>
    </xdr:from>
    <xdr:to>
      <xdr:col>7</xdr:col>
      <xdr:colOff>36740</xdr:colOff>
      <xdr:row>127</xdr:row>
      <xdr:rowOff>38100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962899" y="52778026"/>
          <a:ext cx="617765" cy="42862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3571875</xdr:colOff>
      <xdr:row>131</xdr:row>
      <xdr:rowOff>19051</xdr:rowOff>
    </xdr:from>
    <xdr:to>
      <xdr:col>7</xdr:col>
      <xdr:colOff>50799</xdr:colOff>
      <xdr:row>131</xdr:row>
      <xdr:rowOff>371475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943850" y="54787801"/>
          <a:ext cx="647699" cy="352424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3571875</xdr:colOff>
      <xdr:row>135</xdr:row>
      <xdr:rowOff>400049</xdr:rowOff>
    </xdr:from>
    <xdr:to>
      <xdr:col>7</xdr:col>
      <xdr:colOff>0</xdr:colOff>
      <xdr:row>137</xdr:row>
      <xdr:rowOff>9524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943850" y="56768999"/>
          <a:ext cx="60007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136</xdr:row>
      <xdr:rowOff>390524</xdr:rowOff>
    </xdr:from>
    <xdr:to>
      <xdr:col>7</xdr:col>
      <xdr:colOff>57151</xdr:colOff>
      <xdr:row>137</xdr:row>
      <xdr:rowOff>380999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972425" y="57159524"/>
          <a:ext cx="628650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3581399</xdr:colOff>
      <xdr:row>140</xdr:row>
      <xdr:rowOff>28574</xdr:rowOff>
    </xdr:from>
    <xdr:to>
      <xdr:col>7</xdr:col>
      <xdr:colOff>28574</xdr:colOff>
      <xdr:row>141</xdr:row>
      <xdr:rowOff>19049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953374" y="58397774"/>
          <a:ext cx="61912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141</xdr:row>
      <xdr:rowOff>28575</xdr:rowOff>
    </xdr:from>
    <xdr:to>
      <xdr:col>7</xdr:col>
      <xdr:colOff>57151</xdr:colOff>
      <xdr:row>141</xdr:row>
      <xdr:rowOff>390525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972425" y="58797825"/>
          <a:ext cx="628650" cy="3619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142</xdr:row>
      <xdr:rowOff>1</xdr:rowOff>
    </xdr:from>
    <xdr:to>
      <xdr:col>7</xdr:col>
      <xdr:colOff>57150</xdr:colOff>
      <xdr:row>142</xdr:row>
      <xdr:rowOff>390525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972425" y="59169301"/>
          <a:ext cx="628649" cy="390524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143</xdr:row>
      <xdr:rowOff>1</xdr:rowOff>
    </xdr:from>
    <xdr:to>
      <xdr:col>7</xdr:col>
      <xdr:colOff>57151</xdr:colOff>
      <xdr:row>143</xdr:row>
      <xdr:rowOff>381000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962901" y="59569351"/>
          <a:ext cx="638174" cy="3809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144</xdr:row>
      <xdr:rowOff>0</xdr:rowOff>
    </xdr:from>
    <xdr:to>
      <xdr:col>7</xdr:col>
      <xdr:colOff>38100</xdr:colOff>
      <xdr:row>145</xdr:row>
      <xdr:rowOff>3174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972425" y="59969400"/>
          <a:ext cx="609599" cy="40004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145</xdr:row>
      <xdr:rowOff>19051</xdr:rowOff>
    </xdr:from>
    <xdr:to>
      <xdr:col>7</xdr:col>
      <xdr:colOff>66676</xdr:colOff>
      <xdr:row>146</xdr:row>
      <xdr:rowOff>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972426" y="60388501"/>
          <a:ext cx="638174" cy="3809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146</xdr:row>
      <xdr:rowOff>9525</xdr:rowOff>
    </xdr:from>
    <xdr:to>
      <xdr:col>7</xdr:col>
      <xdr:colOff>47626</xdr:colOff>
      <xdr:row>146</xdr:row>
      <xdr:rowOff>390525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972425" y="60779025"/>
          <a:ext cx="61912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147</xdr:row>
      <xdr:rowOff>19051</xdr:rowOff>
    </xdr:from>
    <xdr:to>
      <xdr:col>7</xdr:col>
      <xdr:colOff>38100</xdr:colOff>
      <xdr:row>148</xdr:row>
      <xdr:rowOff>0</xdr:rowOff>
    </xdr:to>
    <xdr:pic>
      <xdr:nvPicPr>
        <xdr:cNvPr id="287" name="Рисунок 286" descr="Георгина помпонная Петра'c Веддинг (Petra's Wedding), 1 шт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61188601"/>
          <a:ext cx="628649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148</xdr:row>
      <xdr:rowOff>9525</xdr:rowOff>
    </xdr:from>
    <xdr:to>
      <xdr:col>7</xdr:col>
      <xdr:colOff>38101</xdr:colOff>
      <xdr:row>148</xdr:row>
      <xdr:rowOff>390525</xdr:rowOff>
    </xdr:to>
    <xdr:pic>
      <xdr:nvPicPr>
        <xdr:cNvPr id="288" name="Рисунок 287" descr="Картинки по запросу георгина Black Diamond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61579125"/>
          <a:ext cx="6191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149</xdr:row>
      <xdr:rowOff>0</xdr:rowOff>
    </xdr:from>
    <xdr:to>
      <xdr:col>7</xdr:col>
      <xdr:colOff>66676</xdr:colOff>
      <xdr:row>150</xdr:row>
      <xdr:rowOff>0</xdr:rowOff>
    </xdr:to>
    <xdr:pic>
      <xdr:nvPicPr>
        <xdr:cNvPr id="289" name="Рисунок 288" descr="https://img2.procvetok.com/crop/w300h300/54/0e/540e03b8697b2d4ff3c28906764a511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61969650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</xdr:colOff>
      <xdr:row>150</xdr:row>
      <xdr:rowOff>9525</xdr:rowOff>
    </xdr:from>
    <xdr:to>
      <xdr:col>7</xdr:col>
      <xdr:colOff>19050</xdr:colOff>
      <xdr:row>151</xdr:row>
      <xdr:rowOff>0</xdr:rowOff>
    </xdr:to>
    <xdr:pic>
      <xdr:nvPicPr>
        <xdr:cNvPr id="290" name="Рисунок 289" descr="https://img2.procvetok.com/crop/w300h300/1f/8b/1f8b4272435300f3a65075a23e571bd9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899" y="62379225"/>
          <a:ext cx="600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151</xdr:row>
      <xdr:rowOff>9524</xdr:rowOff>
    </xdr:from>
    <xdr:to>
      <xdr:col>7</xdr:col>
      <xdr:colOff>9526</xdr:colOff>
      <xdr:row>152</xdr:row>
      <xdr:rowOff>9525</xdr:rowOff>
    </xdr:to>
    <xdr:pic>
      <xdr:nvPicPr>
        <xdr:cNvPr id="291" name="Рисунок 290" descr="Георгина шаровидная Войс (The Voice), 1 шт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62779274"/>
          <a:ext cx="600075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152</xdr:row>
      <xdr:rowOff>9524</xdr:rowOff>
    </xdr:from>
    <xdr:to>
      <xdr:col>7</xdr:col>
      <xdr:colOff>57151</xdr:colOff>
      <xdr:row>153</xdr:row>
      <xdr:rowOff>3175</xdr:rowOff>
    </xdr:to>
    <xdr:pic>
      <xdr:nvPicPr>
        <xdr:cNvPr id="292" name="Рисунок 291" descr="Картинки по запросу георгина Contessa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63179324"/>
          <a:ext cx="6286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153</xdr:row>
      <xdr:rowOff>19051</xdr:rowOff>
    </xdr:from>
    <xdr:to>
      <xdr:col>7</xdr:col>
      <xdr:colOff>57150</xdr:colOff>
      <xdr:row>154</xdr:row>
      <xdr:rowOff>28574</xdr:rowOff>
    </xdr:to>
    <xdr:pic>
      <xdr:nvPicPr>
        <xdr:cNvPr id="293" name="Рисунок 292" descr="ГЕОРГ_сиберия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63588901"/>
          <a:ext cx="628649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154</xdr:row>
      <xdr:rowOff>1</xdr:rowOff>
    </xdr:from>
    <xdr:to>
      <xdr:col>7</xdr:col>
      <xdr:colOff>57150</xdr:colOff>
      <xdr:row>155</xdr:row>
      <xdr:rowOff>9525</xdr:rowOff>
    </xdr:to>
    <xdr:pic>
      <xdr:nvPicPr>
        <xdr:cNvPr id="294" name="Рисунок 293" descr="https://img2.procvetok.com/crop/w300h300/c6/e4/c6e4b9de039a69277ef007839863c183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63969901"/>
          <a:ext cx="647699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155</xdr:row>
      <xdr:rowOff>9524</xdr:rowOff>
    </xdr:from>
    <xdr:to>
      <xdr:col>7</xdr:col>
      <xdr:colOff>47626</xdr:colOff>
      <xdr:row>156</xdr:row>
      <xdr:rowOff>3174</xdr:rowOff>
    </xdr:to>
    <xdr:pic>
      <xdr:nvPicPr>
        <xdr:cNvPr id="295" name="Рисунок 294" descr="Георгина Галлери Рембрандт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64379474"/>
          <a:ext cx="6286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77</xdr:row>
      <xdr:rowOff>390525</xdr:rowOff>
    </xdr:from>
    <xdr:to>
      <xdr:col>7</xdr:col>
      <xdr:colOff>1</xdr:colOff>
      <xdr:row>78</xdr:row>
      <xdr:rowOff>371475</xdr:rowOff>
    </xdr:to>
    <xdr:pic>
      <xdr:nvPicPr>
        <xdr:cNvPr id="297" name="Рисунок 296" descr="Гладиолус Гофрированный Pink Parrot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32213550"/>
          <a:ext cx="5143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80352</xdr:colOff>
      <xdr:row>76</xdr:row>
      <xdr:rowOff>381000</xdr:rowOff>
    </xdr:from>
    <xdr:to>
      <xdr:col>7</xdr:col>
      <xdr:colOff>76201</xdr:colOff>
      <xdr:row>77</xdr:row>
      <xdr:rowOff>381001</xdr:rowOff>
    </xdr:to>
    <xdr:pic>
      <xdr:nvPicPr>
        <xdr:cNvPr id="298" name="Рисунок 297" descr="Гладиолус Минск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002" y="33147000"/>
          <a:ext cx="586398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3562350</xdr:colOff>
      <xdr:row>59</xdr:row>
      <xdr:rowOff>390525</xdr:rowOff>
    </xdr:from>
    <xdr:to>
      <xdr:col>7</xdr:col>
      <xdr:colOff>38100</xdr:colOff>
      <xdr:row>61</xdr:row>
      <xdr:rowOff>9525</xdr:rowOff>
    </xdr:to>
    <xdr:pic>
      <xdr:nvPicPr>
        <xdr:cNvPr id="299" name="Рисунок 298" descr="Картинки по запросу гладиолус Malinka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6355675"/>
          <a:ext cx="6477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59</xdr:row>
      <xdr:rowOff>1</xdr:rowOff>
    </xdr:from>
    <xdr:to>
      <xdr:col>7</xdr:col>
      <xdr:colOff>28576</xdr:colOff>
      <xdr:row>60</xdr:row>
      <xdr:rowOff>0</xdr:rowOff>
    </xdr:to>
    <xdr:pic>
      <xdr:nvPicPr>
        <xdr:cNvPr id="300" name="Рисунок 299" descr="gladiolus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24641176"/>
          <a:ext cx="619125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76783</xdr:colOff>
      <xdr:row>75</xdr:row>
      <xdr:rowOff>0</xdr:rowOff>
    </xdr:from>
    <xdr:to>
      <xdr:col>7</xdr:col>
      <xdr:colOff>85726</xdr:colOff>
      <xdr:row>76</xdr:row>
      <xdr:rowOff>19050</xdr:rowOff>
    </xdr:to>
    <xdr:pic>
      <xdr:nvPicPr>
        <xdr:cNvPr id="302" name="Рисунок 301" descr="Картинки по запросу гладиолус Cote d'Azur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433" y="32365950"/>
          <a:ext cx="59949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38099</xdr:colOff>
      <xdr:row>48</xdr:row>
      <xdr:rowOff>390525</xdr:rowOff>
    </xdr:from>
    <xdr:to>
      <xdr:col>7</xdr:col>
      <xdr:colOff>66675</xdr:colOff>
      <xdr:row>50</xdr:row>
      <xdr:rowOff>9526</xdr:rowOff>
    </xdr:to>
    <xdr:pic>
      <xdr:nvPicPr>
        <xdr:cNvPr id="303" name="Рисунок 302" descr="Гладиолус Крупноцветковый Buggy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4" y="21955125"/>
          <a:ext cx="6191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55</xdr:row>
      <xdr:rowOff>9526</xdr:rowOff>
    </xdr:from>
    <xdr:to>
      <xdr:col>7</xdr:col>
      <xdr:colOff>66676</xdr:colOff>
      <xdr:row>56</xdr:row>
      <xdr:rowOff>28576</xdr:rowOff>
    </xdr:to>
    <xdr:pic>
      <xdr:nvPicPr>
        <xdr:cNvPr id="304" name="Рисунок 303" descr="Гладиолус Афте Шок (After Shock), 10 шт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6" y="24374476"/>
          <a:ext cx="657224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65</xdr:row>
      <xdr:rowOff>1</xdr:rowOff>
    </xdr:from>
    <xdr:to>
      <xdr:col>7</xdr:col>
      <xdr:colOff>50800</xdr:colOff>
      <xdr:row>66</xdr:row>
      <xdr:rowOff>9524</xdr:rowOff>
    </xdr:to>
    <xdr:pic>
      <xdr:nvPicPr>
        <xdr:cNvPr id="307" name="Рисунок 306" descr="Гладиолус Крупноцветковый Wine and Roses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28365451"/>
          <a:ext cx="609599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3581399</xdr:colOff>
      <xdr:row>64</xdr:row>
      <xdr:rowOff>19050</xdr:rowOff>
    </xdr:from>
    <xdr:to>
      <xdr:col>7</xdr:col>
      <xdr:colOff>28574</xdr:colOff>
      <xdr:row>65</xdr:row>
      <xdr:rowOff>9525</xdr:rowOff>
    </xdr:to>
    <xdr:pic>
      <xdr:nvPicPr>
        <xdr:cNvPr id="308" name="Рисунок 307" descr="Гладиолус Крупноцветковый White Prosperity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4" y="27984450"/>
          <a:ext cx="6191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57149</xdr:colOff>
      <xdr:row>68</xdr:row>
      <xdr:rowOff>371474</xdr:rowOff>
    </xdr:from>
    <xdr:to>
      <xdr:col>7</xdr:col>
      <xdr:colOff>9525</xdr:colOff>
      <xdr:row>69</xdr:row>
      <xdr:rowOff>380999</xdr:rowOff>
    </xdr:to>
    <xdr:pic>
      <xdr:nvPicPr>
        <xdr:cNvPr id="309" name="Рисунок 308" descr="Картинки по запросу гладиолус Vandohla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4" y="29937074"/>
          <a:ext cx="54292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68</xdr:row>
      <xdr:rowOff>9525</xdr:rowOff>
    </xdr:from>
    <xdr:to>
      <xdr:col>7</xdr:col>
      <xdr:colOff>28575</xdr:colOff>
      <xdr:row>68</xdr:row>
      <xdr:rowOff>390525</xdr:rowOff>
    </xdr:to>
    <xdr:pic>
      <xdr:nvPicPr>
        <xdr:cNvPr id="310" name="Рисунок 309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29575125"/>
          <a:ext cx="581024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3562349</xdr:colOff>
      <xdr:row>61</xdr:row>
      <xdr:rowOff>381000</xdr:rowOff>
    </xdr:from>
    <xdr:to>
      <xdr:col>7</xdr:col>
      <xdr:colOff>9524</xdr:colOff>
      <xdr:row>62</xdr:row>
      <xdr:rowOff>381000</xdr:rowOff>
    </xdr:to>
    <xdr:pic>
      <xdr:nvPicPr>
        <xdr:cNvPr id="311" name="Рисунок 310" descr="Гладиолус Солист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27146250"/>
          <a:ext cx="6191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</xdr:colOff>
      <xdr:row>50</xdr:row>
      <xdr:rowOff>28575</xdr:rowOff>
    </xdr:from>
    <xdr:to>
      <xdr:col>7</xdr:col>
      <xdr:colOff>66675</xdr:colOff>
      <xdr:row>51</xdr:row>
      <xdr:rowOff>19050</xdr:rowOff>
    </xdr:to>
    <xdr:pic>
      <xdr:nvPicPr>
        <xdr:cNvPr id="313" name="Рисунок 312" descr="Гладиолус Крупноцветковый Spic and Span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4" y="21069300"/>
          <a:ext cx="6381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3571874</xdr:colOff>
      <xdr:row>61</xdr:row>
      <xdr:rowOff>28574</xdr:rowOff>
    </xdr:from>
    <xdr:to>
      <xdr:col>7</xdr:col>
      <xdr:colOff>19049</xdr:colOff>
      <xdr:row>62</xdr:row>
      <xdr:rowOff>19049</xdr:rowOff>
    </xdr:to>
    <xdr:pic>
      <xdr:nvPicPr>
        <xdr:cNvPr id="315" name="Рисунок 314" descr="Гладиолус Принц оф Оранж (Prince of Orange), 10 шт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49" y="26793824"/>
          <a:ext cx="6191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71</xdr:row>
      <xdr:rowOff>371475</xdr:rowOff>
    </xdr:from>
    <xdr:to>
      <xdr:col>7</xdr:col>
      <xdr:colOff>57151</xdr:colOff>
      <xdr:row>73</xdr:row>
      <xdr:rowOff>19049</xdr:rowOff>
    </xdr:to>
    <xdr:pic>
      <xdr:nvPicPr>
        <xdr:cNvPr id="316" name="Рисунок 315" descr="Гладиолус Прага описание и фото. 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31137225"/>
          <a:ext cx="5619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3581399</xdr:colOff>
      <xdr:row>54</xdr:row>
      <xdr:rowOff>0</xdr:rowOff>
    </xdr:from>
    <xdr:to>
      <xdr:col>7</xdr:col>
      <xdr:colOff>28574</xdr:colOff>
      <xdr:row>54</xdr:row>
      <xdr:rowOff>381000</xdr:rowOff>
    </xdr:to>
    <xdr:pic>
      <xdr:nvPicPr>
        <xdr:cNvPr id="317" name="Рисунок 316" descr="https://xn----7sbbobg3c8a6fva.xn--p1ai/images/cms/thumbs/1257c8aed934d118f81b8b464be25ebcfd9c5a2f/2744_auto_auto_jpg_5_8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4" y="23964900"/>
          <a:ext cx="6191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66676</xdr:colOff>
      <xdr:row>71</xdr:row>
      <xdr:rowOff>9525</xdr:rowOff>
    </xdr:from>
    <xdr:to>
      <xdr:col>7</xdr:col>
      <xdr:colOff>43973</xdr:colOff>
      <xdr:row>72</xdr:row>
      <xdr:rowOff>19050</xdr:rowOff>
    </xdr:to>
    <xdr:pic>
      <xdr:nvPicPr>
        <xdr:cNvPr id="318" name="Рисунок 317" descr="Гладиолус Nova Lux (Нова Люкс) 5 шт.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1" y="30775275"/>
          <a:ext cx="567846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67</xdr:row>
      <xdr:rowOff>0</xdr:rowOff>
    </xdr:from>
    <xdr:to>
      <xdr:col>7</xdr:col>
      <xdr:colOff>1</xdr:colOff>
      <xdr:row>68</xdr:row>
      <xdr:rowOff>19050</xdr:rowOff>
    </xdr:to>
    <xdr:pic>
      <xdr:nvPicPr>
        <xdr:cNvPr id="319" name="Рисунок 318" descr="Гладиолус Мунлайт Шэдоу (Gladiolus Moonlight Shadow)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29165550"/>
          <a:ext cx="5810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46</xdr:row>
      <xdr:rowOff>9525</xdr:rowOff>
    </xdr:from>
    <xdr:to>
      <xdr:col>7</xdr:col>
      <xdr:colOff>50800</xdr:colOff>
      <xdr:row>46</xdr:row>
      <xdr:rowOff>378823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962900" y="20774025"/>
          <a:ext cx="628649" cy="369298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52</xdr:row>
      <xdr:rowOff>1</xdr:rowOff>
    </xdr:from>
    <xdr:to>
      <xdr:col>7</xdr:col>
      <xdr:colOff>95250</xdr:colOff>
      <xdr:row>52</xdr:row>
      <xdr:rowOff>390525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991475" y="23164801"/>
          <a:ext cx="647699" cy="390524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52</xdr:row>
      <xdr:rowOff>371475</xdr:rowOff>
    </xdr:from>
    <xdr:to>
      <xdr:col>7</xdr:col>
      <xdr:colOff>57151</xdr:colOff>
      <xdr:row>53</xdr:row>
      <xdr:rowOff>390524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629651" y="22212300"/>
          <a:ext cx="638174" cy="419099"/>
        </a:xfrm>
        <a:prstGeom prst="rect">
          <a:avLst/>
        </a:prstGeom>
      </xdr:spPr>
    </xdr:pic>
    <xdr:clientData/>
  </xdr:twoCellAnchor>
  <xdr:twoCellAnchor editAs="oneCell">
    <xdr:from>
      <xdr:col>5</xdr:col>
      <xdr:colOff>3579536</xdr:colOff>
      <xdr:row>45</xdr:row>
      <xdr:rowOff>19050</xdr:rowOff>
    </xdr:from>
    <xdr:to>
      <xdr:col>7</xdr:col>
      <xdr:colOff>55013</xdr:colOff>
      <xdr:row>46</xdr:row>
      <xdr:rowOff>0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951511" y="20383500"/>
          <a:ext cx="647427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44</xdr:row>
      <xdr:rowOff>9525</xdr:rowOff>
    </xdr:from>
    <xdr:to>
      <xdr:col>7</xdr:col>
      <xdr:colOff>19051</xdr:colOff>
      <xdr:row>45</xdr:row>
      <xdr:rowOff>15875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953375" y="19973925"/>
          <a:ext cx="609600" cy="406401"/>
        </a:xfrm>
        <a:prstGeom prst="rect">
          <a:avLst/>
        </a:prstGeom>
      </xdr:spPr>
    </xdr:pic>
    <xdr:clientData/>
  </xdr:twoCellAnchor>
  <xdr:twoCellAnchor editAs="oneCell">
    <xdr:from>
      <xdr:col>5</xdr:col>
      <xdr:colOff>3562350</xdr:colOff>
      <xdr:row>43</xdr:row>
      <xdr:rowOff>9525</xdr:rowOff>
    </xdr:from>
    <xdr:to>
      <xdr:col>7</xdr:col>
      <xdr:colOff>38100</xdr:colOff>
      <xdr:row>44</xdr:row>
      <xdr:rowOff>9525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7934325" y="19573875"/>
          <a:ext cx="647700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7</xdr:col>
      <xdr:colOff>47626</xdr:colOff>
      <xdr:row>42</xdr:row>
      <xdr:rowOff>1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953375" y="18764250"/>
          <a:ext cx="63817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48</xdr:row>
      <xdr:rowOff>9525</xdr:rowOff>
    </xdr:from>
    <xdr:to>
      <xdr:col>7</xdr:col>
      <xdr:colOff>28576</xdr:colOff>
      <xdr:row>48</xdr:row>
      <xdr:rowOff>381000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8020051" y="21574125"/>
          <a:ext cx="552449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40</xdr:row>
      <xdr:rowOff>28575</xdr:rowOff>
    </xdr:from>
    <xdr:to>
      <xdr:col>7</xdr:col>
      <xdr:colOff>57150</xdr:colOff>
      <xdr:row>41</xdr:row>
      <xdr:rowOff>28575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962899" y="18392775"/>
          <a:ext cx="63817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39</xdr:row>
      <xdr:rowOff>9525</xdr:rowOff>
    </xdr:from>
    <xdr:to>
      <xdr:col>7</xdr:col>
      <xdr:colOff>85725</xdr:colOff>
      <xdr:row>40</xdr:row>
      <xdr:rowOff>19050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8010524" y="17973675"/>
          <a:ext cx="61912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3571874</xdr:colOff>
      <xdr:row>56</xdr:row>
      <xdr:rowOff>28574</xdr:rowOff>
    </xdr:from>
    <xdr:to>
      <xdr:col>7</xdr:col>
      <xdr:colOff>19049</xdr:colOff>
      <xdr:row>57</xdr:row>
      <xdr:rowOff>19049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943849" y="24793574"/>
          <a:ext cx="61912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</xdr:row>
      <xdr:rowOff>9524</xdr:rowOff>
    </xdr:from>
    <xdr:to>
      <xdr:col>7</xdr:col>
      <xdr:colOff>57151</xdr:colOff>
      <xdr:row>39</xdr:row>
      <xdr:rowOff>3174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962900" y="17573624"/>
          <a:ext cx="638175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3562349</xdr:colOff>
      <xdr:row>37</xdr:row>
      <xdr:rowOff>19049</xdr:rowOff>
    </xdr:from>
    <xdr:to>
      <xdr:col>7</xdr:col>
      <xdr:colOff>28574</xdr:colOff>
      <xdr:row>38</xdr:row>
      <xdr:rowOff>9523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601074" y="15859124"/>
          <a:ext cx="638175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3571874</xdr:colOff>
      <xdr:row>34</xdr:row>
      <xdr:rowOff>390525</xdr:rowOff>
    </xdr:from>
    <xdr:to>
      <xdr:col>7</xdr:col>
      <xdr:colOff>38099</xdr:colOff>
      <xdr:row>36</xdr:row>
      <xdr:rowOff>20412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943849" y="16354425"/>
          <a:ext cx="638175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972</xdr:colOff>
      <xdr:row>32</xdr:row>
      <xdr:rowOff>457589</xdr:rowOff>
    </xdr:from>
    <xdr:to>
      <xdr:col>6</xdr:col>
      <xdr:colOff>571500</xdr:colOff>
      <xdr:row>33</xdr:row>
      <xdr:rowOff>361951</xdr:rowOff>
    </xdr:to>
    <xdr:pic>
      <xdr:nvPicPr>
        <xdr:cNvPr id="335" name="Рисунок 334" descr="Lilium (Genus), Lilium Asiatic-Grp., Topf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4347" y="15554714"/>
          <a:ext cx="570528" cy="37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32</xdr:row>
      <xdr:rowOff>29351</xdr:rowOff>
    </xdr:from>
    <xdr:to>
      <xdr:col>7</xdr:col>
      <xdr:colOff>66676</xdr:colOff>
      <xdr:row>32</xdr:row>
      <xdr:rowOff>447674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7962900" y="15126476"/>
          <a:ext cx="647700" cy="418323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31</xdr:row>
      <xdr:rowOff>28963</xdr:rowOff>
    </xdr:from>
    <xdr:to>
      <xdr:col>7</xdr:col>
      <xdr:colOff>2</xdr:colOff>
      <xdr:row>32</xdr:row>
      <xdr:rowOff>0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7953376" y="14659363"/>
          <a:ext cx="590550" cy="43776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28</xdr:row>
      <xdr:rowOff>495299</xdr:rowOff>
    </xdr:from>
    <xdr:to>
      <xdr:col>7</xdr:col>
      <xdr:colOff>57151</xdr:colOff>
      <xdr:row>29</xdr:row>
      <xdr:rowOff>485774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981950" y="13639799"/>
          <a:ext cx="619125" cy="4857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26</xdr:row>
      <xdr:rowOff>9524</xdr:rowOff>
    </xdr:from>
    <xdr:to>
      <xdr:col>7</xdr:col>
      <xdr:colOff>57151</xdr:colOff>
      <xdr:row>27</xdr:row>
      <xdr:rowOff>19049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8620125" y="11020424"/>
          <a:ext cx="64770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24</xdr:row>
      <xdr:rowOff>514349</xdr:rowOff>
    </xdr:from>
    <xdr:to>
      <xdr:col>7</xdr:col>
      <xdr:colOff>95251</xdr:colOff>
      <xdr:row>26</xdr:row>
      <xdr:rowOff>3174</xdr:rowOff>
    </xdr:to>
    <xdr:pic>
      <xdr:nvPicPr>
        <xdr:cNvPr id="345" name="Рисунок 344" descr="Lilium (Genus)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11649074"/>
          <a:ext cx="6477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21</xdr:row>
      <xdr:rowOff>447674</xdr:rowOff>
    </xdr:from>
    <xdr:to>
      <xdr:col>7</xdr:col>
      <xdr:colOff>60785</xdr:colOff>
      <xdr:row>23</xdr:row>
      <xdr:rowOff>1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7991475" y="10191749"/>
          <a:ext cx="613234" cy="47625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3571874</xdr:colOff>
      <xdr:row>21</xdr:row>
      <xdr:rowOff>28575</xdr:rowOff>
    </xdr:from>
    <xdr:to>
      <xdr:col>7</xdr:col>
      <xdr:colOff>19049</xdr:colOff>
      <xdr:row>22</xdr:row>
      <xdr:rowOff>28575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610599" y="8629650"/>
          <a:ext cx="61912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20</xdr:row>
      <xdr:rowOff>0</xdr:rowOff>
    </xdr:from>
    <xdr:to>
      <xdr:col>7</xdr:col>
      <xdr:colOff>66675</xdr:colOff>
      <xdr:row>20</xdr:row>
      <xdr:rowOff>438150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7962900" y="9296400"/>
          <a:ext cx="647699" cy="4381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19</xdr:row>
      <xdr:rowOff>9526</xdr:rowOff>
    </xdr:from>
    <xdr:to>
      <xdr:col>7</xdr:col>
      <xdr:colOff>57151</xdr:colOff>
      <xdr:row>20</xdr:row>
      <xdr:rowOff>9525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7962901" y="8820151"/>
          <a:ext cx="638174" cy="485774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18</xdr:row>
      <xdr:rowOff>9524</xdr:rowOff>
    </xdr:from>
    <xdr:to>
      <xdr:col>7</xdr:col>
      <xdr:colOff>47626</xdr:colOff>
      <xdr:row>19</xdr:row>
      <xdr:rowOff>3175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29650" y="7277099"/>
          <a:ext cx="628650" cy="3937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17</xdr:row>
      <xdr:rowOff>0</xdr:rowOff>
    </xdr:from>
    <xdr:to>
      <xdr:col>7</xdr:col>
      <xdr:colOff>47626</xdr:colOff>
      <xdr:row>18</xdr:row>
      <xdr:rowOff>0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7962900" y="8010525"/>
          <a:ext cx="628650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16</xdr:row>
      <xdr:rowOff>194</xdr:rowOff>
    </xdr:from>
    <xdr:to>
      <xdr:col>7</xdr:col>
      <xdr:colOff>38101</xdr:colOff>
      <xdr:row>16</xdr:row>
      <xdr:rowOff>390525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7962901" y="7610669"/>
          <a:ext cx="619124" cy="390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400049</xdr:rowOff>
    </xdr:from>
    <xdr:to>
      <xdr:col>7</xdr:col>
      <xdr:colOff>66676</xdr:colOff>
      <xdr:row>15</xdr:row>
      <xdr:rowOff>390524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7953375" y="7210424"/>
          <a:ext cx="657225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14</xdr:row>
      <xdr:rowOff>9524</xdr:rowOff>
    </xdr:from>
    <xdr:to>
      <xdr:col>6</xdr:col>
      <xdr:colOff>523875</xdr:colOff>
      <xdr:row>15</xdr:row>
      <xdr:rowOff>5442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705850" y="5676899"/>
          <a:ext cx="438150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12</xdr:row>
      <xdr:rowOff>381000</xdr:rowOff>
    </xdr:from>
    <xdr:to>
      <xdr:col>7</xdr:col>
      <xdr:colOff>47626</xdr:colOff>
      <xdr:row>13</xdr:row>
      <xdr:rowOff>361950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29650" y="5248275"/>
          <a:ext cx="62865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8</xdr:row>
      <xdr:rowOff>362338</xdr:rowOff>
    </xdr:from>
    <xdr:to>
      <xdr:col>6</xdr:col>
      <xdr:colOff>504826</xdr:colOff>
      <xdr:row>9</xdr:row>
      <xdr:rowOff>371475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705851" y="3629413"/>
          <a:ext cx="419100" cy="409187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12</xdr:row>
      <xdr:rowOff>0</xdr:rowOff>
    </xdr:from>
    <xdr:to>
      <xdr:col>6</xdr:col>
      <xdr:colOff>533400</xdr:colOff>
      <xdr:row>13</xdr:row>
      <xdr:rowOff>9525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29650" y="4867275"/>
          <a:ext cx="52387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10</xdr:row>
      <xdr:rowOff>390525</xdr:rowOff>
    </xdr:from>
    <xdr:to>
      <xdr:col>6</xdr:col>
      <xdr:colOff>571500</xdr:colOff>
      <xdr:row>11</xdr:row>
      <xdr:rowOff>390525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0" y="4457700"/>
          <a:ext cx="523875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6</xdr:row>
      <xdr:rowOff>19050</xdr:rowOff>
    </xdr:from>
    <xdr:to>
      <xdr:col>6</xdr:col>
      <xdr:colOff>533400</xdr:colOff>
      <xdr:row>7</xdr:row>
      <xdr:rowOff>0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648700" y="2486025"/>
          <a:ext cx="504825" cy="381000"/>
        </a:xfrm>
        <a:prstGeom prst="rect">
          <a:avLst/>
        </a:prstGeom>
      </xdr:spPr>
    </xdr:pic>
    <xdr:clientData/>
  </xdr:twoCellAnchor>
  <xdr:oneCellAnchor>
    <xdr:from>
      <xdr:col>5</xdr:col>
      <xdr:colOff>3581399</xdr:colOff>
      <xdr:row>162</xdr:row>
      <xdr:rowOff>9525</xdr:rowOff>
    </xdr:from>
    <xdr:ext cx="619125" cy="393095"/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953374" y="67179825"/>
          <a:ext cx="619125" cy="393095"/>
        </a:xfrm>
        <a:prstGeom prst="rect">
          <a:avLst/>
        </a:prstGeom>
      </xdr:spPr>
    </xdr:pic>
    <xdr:clientData/>
  </xdr:oneCellAnchor>
  <xdr:twoCellAnchor editAs="oneCell">
    <xdr:from>
      <xdr:col>6</xdr:col>
      <xdr:colOff>19050</xdr:colOff>
      <xdr:row>198</xdr:row>
      <xdr:rowOff>438151</xdr:rowOff>
    </xdr:from>
    <xdr:to>
      <xdr:col>7</xdr:col>
      <xdr:colOff>47626</xdr:colOff>
      <xdr:row>200</xdr:row>
      <xdr:rowOff>9524</xdr:rowOff>
    </xdr:to>
    <xdr:pic>
      <xdr:nvPicPr>
        <xdr:cNvPr id="365" name="Рисунок 364" descr="Гладиолус Самара (Samara), 10 шт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82238851"/>
          <a:ext cx="6191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196</xdr:row>
      <xdr:rowOff>457199</xdr:rowOff>
    </xdr:from>
    <xdr:to>
      <xdr:col>7</xdr:col>
      <xdr:colOff>47626</xdr:colOff>
      <xdr:row>198</xdr:row>
      <xdr:rowOff>9525</xdr:rowOff>
    </xdr:to>
    <xdr:pic>
      <xdr:nvPicPr>
        <xdr:cNvPr id="366" name="Рисунок 365" descr="Gladiolus-fringed-Toela"/>
        <xdr:cNvPicPr/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81343499"/>
          <a:ext cx="638175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199</xdr:row>
      <xdr:rowOff>457199</xdr:rowOff>
    </xdr:from>
    <xdr:to>
      <xdr:col>7</xdr:col>
      <xdr:colOff>9526</xdr:colOff>
      <xdr:row>200</xdr:row>
      <xdr:rowOff>453117</xdr:rowOff>
    </xdr:to>
    <xdr:pic>
      <xdr:nvPicPr>
        <xdr:cNvPr id="367" name="Рисунок 366" descr="Гладиолус Кавказ (Gladiolus Caucasus)"/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82715099"/>
          <a:ext cx="600075" cy="4572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19050</xdr:colOff>
      <xdr:row>198</xdr:row>
      <xdr:rowOff>9526</xdr:rowOff>
    </xdr:from>
    <xdr:ext cx="628650" cy="457200"/>
    <xdr:pic>
      <xdr:nvPicPr>
        <xdr:cNvPr id="368" name="Рисунок 36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81810226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3562350</xdr:colOff>
      <xdr:row>202</xdr:row>
      <xdr:rowOff>19048</xdr:rowOff>
    </xdr:from>
    <xdr:to>
      <xdr:col>7</xdr:col>
      <xdr:colOff>38100</xdr:colOff>
      <xdr:row>203</xdr:row>
      <xdr:rowOff>22224</xdr:rowOff>
    </xdr:to>
    <xdr:pic>
      <xdr:nvPicPr>
        <xdr:cNvPr id="371" name="Рисунок 370" descr="Гладиолус Чимароза "/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81057748"/>
          <a:ext cx="647700" cy="403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202</xdr:row>
      <xdr:rowOff>390525</xdr:rowOff>
    </xdr:from>
    <xdr:to>
      <xdr:col>6</xdr:col>
      <xdr:colOff>581025</xdr:colOff>
      <xdr:row>203</xdr:row>
      <xdr:rowOff>390524</xdr:rowOff>
    </xdr:to>
    <xdr:pic>
      <xdr:nvPicPr>
        <xdr:cNvPr id="372" name="Рисунок 371" descr="Гладиолус Люмьер (Gladiolus Lumiere)"/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81429225"/>
          <a:ext cx="581025" cy="4000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9525</xdr:colOff>
      <xdr:row>204</xdr:row>
      <xdr:rowOff>9525</xdr:rowOff>
    </xdr:from>
    <xdr:to>
      <xdr:col>7</xdr:col>
      <xdr:colOff>66676</xdr:colOff>
      <xdr:row>204</xdr:row>
      <xdr:rowOff>390525</xdr:rowOff>
    </xdr:to>
    <xdr:pic>
      <xdr:nvPicPr>
        <xdr:cNvPr id="373" name="Рисунок 372" descr="Картинки по запросу гладиолус Passos"/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81848325"/>
          <a:ext cx="647700" cy="381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47625</xdr:colOff>
      <xdr:row>9</xdr:row>
      <xdr:rowOff>390525</xdr:rowOff>
    </xdr:from>
    <xdr:ext cx="523875" cy="419100"/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8667750" y="4057650"/>
          <a:ext cx="523875" cy="419100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189</xdr:row>
      <xdr:rowOff>28577</xdr:rowOff>
    </xdr:from>
    <xdr:ext cx="609600" cy="383198"/>
    <xdr:pic>
      <xdr:nvPicPr>
        <xdr:cNvPr id="380" name="Рисунок 379" descr="http://dolinaroz.ru/upload/iblock/a38/a38e464efa497faaf28e9bd704026c1a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78000227"/>
          <a:ext cx="609600" cy="383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3572265</xdr:colOff>
      <xdr:row>190</xdr:row>
      <xdr:rowOff>10110</xdr:rowOff>
    </xdr:from>
    <xdr:ext cx="621876" cy="370890"/>
    <xdr:pic>
      <xdr:nvPicPr>
        <xdr:cNvPr id="381" name="Рисунок 380" descr="http://dolinaroz.ru/upload/iblock/f75/f754bd19d81c76da996b5cd7c0dadec5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240" y="78381810"/>
          <a:ext cx="621876" cy="37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3562352</xdr:colOff>
      <xdr:row>190</xdr:row>
      <xdr:rowOff>390525</xdr:rowOff>
    </xdr:from>
    <xdr:ext cx="638174" cy="436546"/>
    <xdr:pic>
      <xdr:nvPicPr>
        <xdr:cNvPr id="382" name="Рисунок 381" descr="Картинки по запросу Ranunculus White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7" y="78762225"/>
          <a:ext cx="638174" cy="43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584</xdr:colOff>
      <xdr:row>191</xdr:row>
      <xdr:rowOff>381000</xdr:rowOff>
    </xdr:from>
    <xdr:ext cx="618735" cy="416184"/>
    <xdr:pic>
      <xdr:nvPicPr>
        <xdr:cNvPr id="383" name="Рисунок 382" descr="Картинки по запросу Ranunculus Yellow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959" y="79152750"/>
          <a:ext cx="618735" cy="41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180</xdr:row>
      <xdr:rowOff>19050</xdr:rowOff>
    </xdr:from>
    <xdr:ext cx="594307" cy="361950"/>
    <xdr:pic>
      <xdr:nvPicPr>
        <xdr:cNvPr id="384" name="Рисунок 383" descr="http://dolinaroz.ru/upload/iblock/39f/39f801a455a7ef73e62c80a88317f15e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74390250"/>
          <a:ext cx="594307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3571875</xdr:colOff>
      <xdr:row>182</xdr:row>
      <xdr:rowOff>9524</xdr:rowOff>
    </xdr:from>
    <xdr:ext cx="644006" cy="390525"/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7943850" y="75180824"/>
          <a:ext cx="644006" cy="390525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167</xdr:row>
      <xdr:rowOff>9525</xdr:rowOff>
    </xdr:from>
    <xdr:ext cx="552449" cy="390525"/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7953376" y="69180075"/>
          <a:ext cx="552449" cy="390525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169</xdr:row>
      <xdr:rowOff>9915</xdr:rowOff>
    </xdr:from>
    <xdr:ext cx="638175" cy="386195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7962900" y="69980565"/>
          <a:ext cx="638175" cy="386195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161</xdr:row>
      <xdr:rowOff>9525</xdr:rowOff>
    </xdr:from>
    <xdr:ext cx="640397" cy="400050"/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7972425" y="66779775"/>
          <a:ext cx="640397" cy="400050"/>
        </a:xfrm>
        <a:prstGeom prst="rect">
          <a:avLst/>
        </a:prstGeom>
      </xdr:spPr>
    </xdr:pic>
    <xdr:clientData/>
  </xdr:oneCellAnchor>
  <xdr:oneCellAnchor>
    <xdr:from>
      <xdr:col>6</xdr:col>
      <xdr:colOff>19828</xdr:colOff>
      <xdr:row>80</xdr:row>
      <xdr:rowOff>9525</xdr:rowOff>
    </xdr:from>
    <xdr:ext cx="599297" cy="400050"/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73203" y="34375725"/>
          <a:ext cx="599297" cy="4000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90</xdr:row>
      <xdr:rowOff>381000</xdr:rowOff>
    </xdr:from>
    <xdr:ext cx="600075" cy="409770"/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7953375" y="38747700"/>
          <a:ext cx="600075" cy="409770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116</xdr:row>
      <xdr:rowOff>390525</xdr:rowOff>
    </xdr:from>
    <xdr:ext cx="628650" cy="429208"/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953376" y="49158525"/>
          <a:ext cx="628650" cy="429208"/>
        </a:xfrm>
        <a:prstGeom prst="rect">
          <a:avLst/>
        </a:prstGeom>
      </xdr:spPr>
    </xdr:pic>
    <xdr:clientData/>
  </xdr:oneCellAnchor>
  <xdr:oneCellAnchor>
    <xdr:from>
      <xdr:col>6</xdr:col>
      <xdr:colOff>10109</xdr:colOff>
      <xdr:row>63</xdr:row>
      <xdr:rowOff>1</xdr:rowOff>
    </xdr:from>
    <xdr:ext cx="609016" cy="409769"/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7963484" y="27565351"/>
          <a:ext cx="609016" cy="409769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30</xdr:row>
      <xdr:rowOff>28575</xdr:rowOff>
    </xdr:from>
    <xdr:ext cx="654009" cy="495494"/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58225" y="13020675"/>
          <a:ext cx="654009" cy="495494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27</xdr:row>
      <xdr:rowOff>485775</xdr:rowOff>
    </xdr:from>
    <xdr:ext cx="619125" cy="495494"/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48700" y="11991975"/>
          <a:ext cx="619125" cy="495494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26</xdr:row>
      <xdr:rowOff>476250</xdr:rowOff>
    </xdr:from>
    <xdr:ext cx="628651" cy="523875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7962899" y="12630150"/>
          <a:ext cx="628651" cy="523875"/>
        </a:xfrm>
        <a:prstGeom prst="rect">
          <a:avLst/>
        </a:prstGeom>
      </xdr:spPr>
    </xdr:pic>
    <xdr:clientData/>
  </xdr:oneCellAnchor>
  <xdr:oneCellAnchor>
    <xdr:from>
      <xdr:col>6</xdr:col>
      <xdr:colOff>38489</xdr:colOff>
      <xdr:row>23</xdr:row>
      <xdr:rowOff>28963</xdr:rowOff>
    </xdr:from>
    <xdr:ext cx="618736" cy="418712"/>
    <xdr:pic>
      <xdr:nvPicPr>
        <xdr:cNvPr id="399" name="Рисунок 398" descr="Лилия Монтезума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864" y="10696963"/>
          <a:ext cx="618736" cy="418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19439</xdr:colOff>
      <xdr:row>24</xdr:row>
      <xdr:rowOff>19050</xdr:rowOff>
    </xdr:from>
    <xdr:ext cx="628261" cy="523875"/>
    <xdr:pic>
      <xdr:nvPicPr>
        <xdr:cNvPr id="400" name="Рисунок 399" descr="Lilium Oriental-Grp.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14" y="11153775"/>
          <a:ext cx="628261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194</xdr:row>
      <xdr:rowOff>9525</xdr:rowOff>
    </xdr:from>
    <xdr:ext cx="638175" cy="447675"/>
    <xdr:pic>
      <xdr:nvPicPr>
        <xdr:cNvPr id="401" name="Рисунок 400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5" y="77390625"/>
          <a:ext cx="6381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194</xdr:row>
      <xdr:rowOff>450349</xdr:rowOff>
    </xdr:from>
    <xdr:ext cx="647700" cy="473576"/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7962900" y="80422249"/>
          <a:ext cx="647700" cy="473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19049</xdr:colOff>
      <xdr:row>200</xdr:row>
      <xdr:rowOff>435429</xdr:rowOff>
    </xdr:from>
    <xdr:ext cx="609599" cy="478971"/>
    <xdr:pic>
      <xdr:nvPicPr>
        <xdr:cNvPr id="404" name="Рисунок 40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7972424" y="83150529"/>
          <a:ext cx="609599" cy="478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3571876</xdr:colOff>
      <xdr:row>204</xdr:row>
      <xdr:rowOff>361950</xdr:rowOff>
    </xdr:from>
    <xdr:ext cx="647700" cy="419100"/>
    <xdr:pic>
      <xdr:nvPicPr>
        <xdr:cNvPr id="406" name="Рисунок 405" descr="https://www.moysad.ru/sites/default/files/styles/adaptive/public/cml-files/import_files/31/315af576-67c8-11e4-aae9-902b344498c0_557c2e8d-b1ff-11e6-84da-902b344498c0.jpeg?itok=kuUYa0UW"/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1" y="82200750"/>
          <a:ext cx="647700" cy="4191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3571875</xdr:colOff>
      <xdr:row>42</xdr:row>
      <xdr:rowOff>1</xdr:rowOff>
    </xdr:from>
    <xdr:to>
      <xdr:col>7</xdr:col>
      <xdr:colOff>28574</xdr:colOff>
      <xdr:row>42</xdr:row>
      <xdr:rowOff>381001</xdr:rowOff>
    </xdr:to>
    <xdr:pic>
      <xdr:nvPicPr>
        <xdr:cNvPr id="408" name="Рисунок 407" descr="Гладиолус Крупноцветковый Rose Supreme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7840326"/>
          <a:ext cx="628649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57</xdr:row>
      <xdr:rowOff>9525</xdr:rowOff>
    </xdr:from>
    <xdr:to>
      <xdr:col>7</xdr:col>
      <xdr:colOff>47626</xdr:colOff>
      <xdr:row>58</xdr:row>
      <xdr:rowOff>9996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7962900" y="25174575"/>
          <a:ext cx="628650" cy="40052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58</xdr:row>
      <xdr:rowOff>0</xdr:rowOff>
    </xdr:from>
    <xdr:to>
      <xdr:col>7</xdr:col>
      <xdr:colOff>95251</xdr:colOff>
      <xdr:row>59</xdr:row>
      <xdr:rowOff>19438</xdr:rowOff>
    </xdr:to>
    <xdr:pic>
      <xdr:nvPicPr>
        <xdr:cNvPr id="410" name="Рисунок 409" descr="Гладиолус Рома (Roma), 5 шт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25565100"/>
          <a:ext cx="647700" cy="41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70</xdr:row>
      <xdr:rowOff>9524</xdr:rowOff>
    </xdr:from>
    <xdr:to>
      <xdr:col>7</xdr:col>
      <xdr:colOff>38101</xdr:colOff>
      <xdr:row>71</xdr:row>
      <xdr:rowOff>3174</xdr:rowOff>
    </xdr:to>
    <xdr:pic>
      <xdr:nvPicPr>
        <xdr:cNvPr id="411" name="Рисунок 410" descr="Гладиолус Зизани (Zizanie), 10 шт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30375224"/>
          <a:ext cx="5619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72</xdr:row>
      <xdr:rowOff>371475</xdr:rowOff>
    </xdr:from>
    <xdr:to>
      <xdr:col>7</xdr:col>
      <xdr:colOff>38100</xdr:colOff>
      <xdr:row>74</xdr:row>
      <xdr:rowOff>582</xdr:rowOff>
    </xdr:to>
    <xdr:pic>
      <xdr:nvPicPr>
        <xdr:cNvPr id="412" name="Рисунок 411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1537275"/>
          <a:ext cx="552449" cy="429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73</xdr:row>
      <xdr:rowOff>381000</xdr:rowOff>
    </xdr:from>
    <xdr:to>
      <xdr:col>7</xdr:col>
      <xdr:colOff>57151</xdr:colOff>
      <xdr:row>75</xdr:row>
      <xdr:rowOff>19827</xdr:rowOff>
    </xdr:to>
    <xdr:pic>
      <xdr:nvPicPr>
        <xdr:cNvPr id="413" name="Рисунок 412" descr="Гладиолус Крупноцветковый White Prosperity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1946850"/>
          <a:ext cx="571500" cy="43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76</xdr:row>
      <xdr:rowOff>9525</xdr:rowOff>
    </xdr:from>
    <xdr:to>
      <xdr:col>7</xdr:col>
      <xdr:colOff>66676</xdr:colOff>
      <xdr:row>77</xdr:row>
      <xdr:rowOff>46385</xdr:rowOff>
    </xdr:to>
    <xdr:pic>
      <xdr:nvPicPr>
        <xdr:cNvPr id="414" name="Рисунок 413" descr="Гладиолус Краснодар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32775525"/>
          <a:ext cx="561975" cy="436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88</xdr:row>
      <xdr:rowOff>381000</xdr:rowOff>
    </xdr:from>
    <xdr:to>
      <xdr:col>7</xdr:col>
      <xdr:colOff>28576</xdr:colOff>
      <xdr:row>89</xdr:row>
      <xdr:rowOff>390719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10525" y="37947600"/>
          <a:ext cx="561975" cy="40976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96</xdr:row>
      <xdr:rowOff>19050</xdr:rowOff>
    </xdr:from>
    <xdr:to>
      <xdr:col>7</xdr:col>
      <xdr:colOff>38101</xdr:colOff>
      <xdr:row>97</xdr:row>
      <xdr:rowOff>28771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7991475" y="40786050"/>
          <a:ext cx="590550" cy="40977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107</xdr:row>
      <xdr:rowOff>9526</xdr:rowOff>
    </xdr:from>
    <xdr:to>
      <xdr:col>7</xdr:col>
      <xdr:colOff>9526</xdr:colOff>
      <xdr:row>107</xdr:row>
      <xdr:rowOff>352425</xdr:rowOff>
    </xdr:to>
    <xdr:pic>
      <xdr:nvPicPr>
        <xdr:cNvPr id="417" name="Рисунок 416" descr="Картинки по запросу Dahlia Stratos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45177076"/>
          <a:ext cx="561975" cy="34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114</xdr:row>
      <xdr:rowOff>9525</xdr:rowOff>
    </xdr:from>
    <xdr:to>
      <xdr:col>7</xdr:col>
      <xdr:colOff>28576</xdr:colOff>
      <xdr:row>115</xdr:row>
      <xdr:rowOff>9524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7962900" y="47977425"/>
          <a:ext cx="609600" cy="40004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121</xdr:row>
      <xdr:rowOff>0</xdr:rowOff>
    </xdr:from>
    <xdr:to>
      <xdr:col>7</xdr:col>
      <xdr:colOff>47626</xdr:colOff>
      <xdr:row>122</xdr:row>
      <xdr:rowOff>29158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962900" y="50768250"/>
          <a:ext cx="628650" cy="429208"/>
        </a:xfrm>
        <a:prstGeom prst="rect">
          <a:avLst/>
        </a:prstGeom>
      </xdr:spPr>
    </xdr:pic>
    <xdr:clientData/>
  </xdr:twoCellAnchor>
  <xdr:twoCellAnchor editAs="oneCell">
    <xdr:from>
      <xdr:col>6</xdr:col>
      <xdr:colOff>26020</xdr:colOff>
      <xdr:row>124</xdr:row>
      <xdr:rowOff>28575</xdr:rowOff>
    </xdr:from>
    <xdr:to>
      <xdr:col>7</xdr:col>
      <xdr:colOff>9524</xdr:colOff>
      <xdr:row>124</xdr:row>
      <xdr:rowOff>392523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7979395" y="51996975"/>
          <a:ext cx="574053" cy="363948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127</xdr:row>
      <xdr:rowOff>9525</xdr:rowOff>
    </xdr:from>
    <xdr:to>
      <xdr:col>7</xdr:col>
      <xdr:colOff>28575</xdr:colOff>
      <xdr:row>128</xdr:row>
      <xdr:rowOff>9300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991474" y="53178075"/>
          <a:ext cx="581025" cy="3998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</xdr:colOff>
      <xdr:row>129</xdr:row>
      <xdr:rowOff>19051</xdr:rowOff>
    </xdr:from>
    <xdr:to>
      <xdr:col>7</xdr:col>
      <xdr:colOff>50800</xdr:colOff>
      <xdr:row>129</xdr:row>
      <xdr:rowOff>381001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7972424" y="53987701"/>
          <a:ext cx="619125" cy="3619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131</xdr:row>
      <xdr:rowOff>390525</xdr:rowOff>
    </xdr:from>
    <xdr:to>
      <xdr:col>7</xdr:col>
      <xdr:colOff>66676</xdr:colOff>
      <xdr:row>132</xdr:row>
      <xdr:rowOff>390526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7962900" y="55159275"/>
          <a:ext cx="647700" cy="4000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132</xdr:row>
      <xdr:rowOff>390525</xdr:rowOff>
    </xdr:from>
    <xdr:to>
      <xdr:col>7</xdr:col>
      <xdr:colOff>38100</xdr:colOff>
      <xdr:row>134</xdr:row>
      <xdr:rowOff>10540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962899" y="55559325"/>
          <a:ext cx="619125" cy="42011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135</xdr:row>
      <xdr:rowOff>0</xdr:rowOff>
    </xdr:from>
    <xdr:to>
      <xdr:col>7</xdr:col>
      <xdr:colOff>19051</xdr:colOff>
      <xdr:row>136</xdr:row>
      <xdr:rowOff>9719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962900" y="56368950"/>
          <a:ext cx="600075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3581398</xdr:colOff>
      <xdr:row>138</xdr:row>
      <xdr:rowOff>390525</xdr:rowOff>
    </xdr:from>
    <xdr:to>
      <xdr:col>7</xdr:col>
      <xdr:colOff>19049</xdr:colOff>
      <xdr:row>139</xdr:row>
      <xdr:rowOff>391316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flipH="1">
          <a:off x="7953373" y="57959625"/>
          <a:ext cx="609601" cy="40084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162</xdr:row>
      <xdr:rowOff>381000</xdr:rowOff>
    </xdr:from>
    <xdr:to>
      <xdr:col>7</xdr:col>
      <xdr:colOff>57150</xdr:colOff>
      <xdr:row>164</xdr:row>
      <xdr:rowOff>1613</xdr:rowOff>
    </xdr:to>
    <xdr:pic>
      <xdr:nvPicPr>
        <xdr:cNvPr id="427" name="Рисунок 426" descr="Картинки по запросу Hemerocallis Stella d'Oro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899" y="67551300"/>
          <a:ext cx="638175" cy="41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9524</xdr:colOff>
      <xdr:row>196</xdr:row>
      <xdr:rowOff>0</xdr:rowOff>
    </xdr:from>
    <xdr:ext cx="638175" cy="476250"/>
    <xdr:pic>
      <xdr:nvPicPr>
        <xdr:cNvPr id="428" name="Рисунок 427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899" y="80886300"/>
          <a:ext cx="638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685800</xdr:colOff>
      <xdr:row>0</xdr:row>
      <xdr:rowOff>0</xdr:rowOff>
    </xdr:from>
    <xdr:to>
      <xdr:col>4</xdr:col>
      <xdr:colOff>685800</xdr:colOff>
      <xdr:row>2</xdr:row>
      <xdr:rowOff>493602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0"/>
          <a:ext cx="0" cy="1846152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885826</xdr:colOff>
      <xdr:row>0</xdr:row>
      <xdr:rowOff>95249</xdr:rowOff>
    </xdr:from>
    <xdr:to>
      <xdr:col>5</xdr:col>
      <xdr:colOff>3495676</xdr:colOff>
      <xdr:row>2</xdr:row>
      <xdr:rowOff>828674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3295649"/>
          <a:ext cx="2609850" cy="1533525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192</xdr:row>
      <xdr:rowOff>0</xdr:rowOff>
    </xdr:from>
    <xdr:ext cx="304800" cy="190500"/>
    <xdr:sp macro="" textlink="">
      <xdr:nvSpPr>
        <xdr:cNvPr id="604" name="AutoShape 1" descr="https://www.f-views.com/wp-content/uploads/FA-11-0787.jpg"/>
        <xdr:cNvSpPr>
          <a:spLocks noChangeAspect="1" noChangeArrowheads="1"/>
        </xdr:cNvSpPr>
      </xdr:nvSpPr>
      <xdr:spPr bwMode="auto">
        <a:xfrm>
          <a:off x="8613321" y="7602310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193</xdr:row>
      <xdr:rowOff>0</xdr:rowOff>
    </xdr:from>
    <xdr:ext cx="304800" cy="190500"/>
    <xdr:sp macro="" textlink="">
      <xdr:nvSpPr>
        <xdr:cNvPr id="605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8613321" y="76417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192</xdr:row>
      <xdr:rowOff>0</xdr:rowOff>
    </xdr:from>
    <xdr:ext cx="304800" cy="190500"/>
    <xdr:sp macro="" textlink="">
      <xdr:nvSpPr>
        <xdr:cNvPr id="606" name="AutoShape 6" descr="Картинки по запросу Ranunculus Yellow"/>
        <xdr:cNvSpPr>
          <a:spLocks noChangeAspect="1" noChangeArrowheads="1"/>
        </xdr:cNvSpPr>
      </xdr:nvSpPr>
      <xdr:spPr bwMode="auto">
        <a:xfrm>
          <a:off x="8613321" y="7602310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192</xdr:row>
      <xdr:rowOff>0</xdr:rowOff>
    </xdr:from>
    <xdr:ext cx="304800" cy="190500"/>
    <xdr:sp macro="" textlink="">
      <xdr:nvSpPr>
        <xdr:cNvPr id="607" name="AutoShape 7" descr="Картинки по запросу Ranunculus Yellow"/>
        <xdr:cNvSpPr>
          <a:spLocks noChangeAspect="1" noChangeArrowheads="1"/>
        </xdr:cNvSpPr>
      </xdr:nvSpPr>
      <xdr:spPr bwMode="auto">
        <a:xfrm>
          <a:off x="8613321" y="7602310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3562350</xdr:colOff>
      <xdr:row>183</xdr:row>
      <xdr:rowOff>9525</xdr:rowOff>
    </xdr:from>
    <xdr:ext cx="602213" cy="394608"/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96993" y="72630846"/>
          <a:ext cx="602213" cy="394608"/>
        </a:xfrm>
        <a:prstGeom prst="rect">
          <a:avLst/>
        </a:prstGeom>
      </xdr:spPr>
    </xdr:pic>
    <xdr:clientData/>
  </xdr:oneCellAnchor>
  <xdr:oneCellAnchor>
    <xdr:from>
      <xdr:col>5</xdr:col>
      <xdr:colOff>3562350</xdr:colOff>
      <xdr:row>184</xdr:row>
      <xdr:rowOff>0</xdr:rowOff>
    </xdr:from>
    <xdr:ext cx="639536" cy="390525"/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96993" y="73015929"/>
          <a:ext cx="639536" cy="3905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171</xdr:row>
      <xdr:rowOff>0</xdr:rowOff>
    </xdr:from>
    <xdr:ext cx="304800" cy="190500"/>
    <xdr:sp macro="" textlink="">
      <xdr:nvSpPr>
        <xdr:cNvPr id="610" name="AutoShape 9" descr="Картинки по запросу Zantedeschia Purple Haze"/>
        <xdr:cNvSpPr>
          <a:spLocks noChangeAspect="1" noChangeArrowheads="1"/>
        </xdr:cNvSpPr>
      </xdr:nvSpPr>
      <xdr:spPr bwMode="auto">
        <a:xfrm>
          <a:off x="8613321" y="68035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38878</xdr:colOff>
      <xdr:row>80</xdr:row>
      <xdr:rowOff>0</xdr:rowOff>
    </xdr:from>
    <xdr:ext cx="565280" cy="190500"/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52199" y="32575500"/>
          <a:ext cx="565280" cy="190500"/>
        </a:xfrm>
        <a:prstGeom prst="rect">
          <a:avLst/>
        </a:prstGeom>
      </xdr:spPr>
    </xdr:pic>
    <xdr:clientData/>
  </xdr:oneCellAnchor>
  <xdr:oneCellAnchor>
    <xdr:from>
      <xdr:col>6</xdr:col>
      <xdr:colOff>29158</xdr:colOff>
      <xdr:row>81</xdr:row>
      <xdr:rowOff>0</xdr:rowOff>
    </xdr:from>
    <xdr:ext cx="398495" cy="190500"/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42479" y="32970107"/>
          <a:ext cx="398495" cy="1905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82</xdr:row>
      <xdr:rowOff>0</xdr:rowOff>
    </xdr:from>
    <xdr:ext cx="623208" cy="390525"/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13321" y="33364714"/>
          <a:ext cx="623208" cy="3905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83</xdr:row>
      <xdr:rowOff>0</xdr:rowOff>
    </xdr:from>
    <xdr:ext cx="408214" cy="200219"/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13321" y="33759321"/>
          <a:ext cx="408214" cy="20021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84</xdr:row>
      <xdr:rowOff>0</xdr:rowOff>
    </xdr:from>
    <xdr:ext cx="408214" cy="204754"/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13321" y="34153929"/>
          <a:ext cx="408214" cy="204754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85</xdr:row>
      <xdr:rowOff>0</xdr:rowOff>
    </xdr:from>
    <xdr:ext cx="408214" cy="204807"/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13322" y="34548536"/>
          <a:ext cx="408214" cy="20480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85</xdr:row>
      <xdr:rowOff>0</xdr:rowOff>
    </xdr:from>
    <xdr:ext cx="408214" cy="200219"/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13321" y="34548536"/>
          <a:ext cx="408214" cy="20021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86</xdr:row>
      <xdr:rowOff>0</xdr:rowOff>
    </xdr:from>
    <xdr:ext cx="398495" cy="190500"/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613321" y="34943143"/>
          <a:ext cx="398495" cy="190500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109</xdr:row>
      <xdr:rowOff>390525</xdr:rowOff>
    </xdr:from>
    <xdr:ext cx="623209" cy="394607"/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622845" y="44409632"/>
          <a:ext cx="623209" cy="394607"/>
        </a:xfrm>
        <a:prstGeom prst="rect">
          <a:avLst/>
        </a:prstGeom>
      </xdr:spPr>
    </xdr:pic>
    <xdr:clientData/>
  </xdr:oneCellAnchor>
  <xdr:oneCellAnchor>
    <xdr:from>
      <xdr:col>5</xdr:col>
      <xdr:colOff>2109107</xdr:colOff>
      <xdr:row>138</xdr:row>
      <xdr:rowOff>359618</xdr:rowOff>
    </xdr:from>
    <xdr:ext cx="4082" cy="190392"/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3750" y="55822332"/>
          <a:ext cx="4082" cy="190392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50</xdr:row>
      <xdr:rowOff>379250</xdr:rowOff>
    </xdr:from>
    <xdr:ext cx="585302" cy="396357"/>
    <xdr:pic>
      <xdr:nvPicPr>
        <xdr:cNvPr id="621" name="Рисунок 620" descr="Гладиолус Эвергрин (Evergreen), 10 шт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1896" y="21266214"/>
          <a:ext cx="585302" cy="396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19632</xdr:colOff>
      <xdr:row>66</xdr:row>
      <xdr:rowOff>7775</xdr:rowOff>
    </xdr:from>
    <xdr:ext cx="584525" cy="382750"/>
    <xdr:pic>
      <xdr:nvPicPr>
        <xdr:cNvPr id="622" name="Рисунок 621" descr="Гладиолус Зизани (Zizanie), 10 шт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953" y="27208454"/>
          <a:ext cx="584525" cy="38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3562350</xdr:colOff>
      <xdr:row>46</xdr:row>
      <xdr:rowOff>381001</xdr:rowOff>
    </xdr:from>
    <xdr:ext cx="602564" cy="436788"/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596993" y="19689537"/>
          <a:ext cx="602564" cy="436788"/>
        </a:xfrm>
        <a:prstGeom prst="rect">
          <a:avLst/>
        </a:prstGeom>
      </xdr:spPr>
    </xdr:pic>
    <xdr:clientData/>
  </xdr:oneCellAnchor>
  <xdr:oneCellAnchor>
    <xdr:from>
      <xdr:col>5</xdr:col>
      <xdr:colOff>3571875</xdr:colOff>
      <xdr:row>36</xdr:row>
      <xdr:rowOff>19050</xdr:rowOff>
    </xdr:from>
    <xdr:ext cx="610961" cy="394607"/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606518" y="15381514"/>
          <a:ext cx="610961" cy="394607"/>
        </a:xfrm>
        <a:prstGeom prst="rect">
          <a:avLst/>
        </a:prstGeom>
      </xdr:spPr>
    </xdr:pic>
    <xdr:clientData/>
  </xdr:oneCellAnchor>
  <xdr:oneCellAnchor>
    <xdr:from>
      <xdr:col>6</xdr:col>
      <xdr:colOff>38101</xdr:colOff>
      <xdr:row>7</xdr:row>
      <xdr:rowOff>323850</xdr:rowOff>
    </xdr:from>
    <xdr:ext cx="476250" cy="442232"/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651422" y="3194957"/>
          <a:ext cx="476250" cy="442232"/>
        </a:xfrm>
        <a:prstGeom prst="rect">
          <a:avLst/>
        </a:prstGeom>
      </xdr:spPr>
    </xdr:pic>
    <xdr:clientData/>
  </xdr:oneCellAnchor>
  <xdr:oneCellAnchor>
    <xdr:from>
      <xdr:col>6</xdr:col>
      <xdr:colOff>57149</xdr:colOff>
      <xdr:row>6</xdr:row>
      <xdr:rowOff>371474</xdr:rowOff>
    </xdr:from>
    <xdr:ext cx="476251" cy="366032"/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670470" y="2847974"/>
          <a:ext cx="476251" cy="36603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192</xdr:row>
      <xdr:rowOff>0</xdr:rowOff>
    </xdr:from>
    <xdr:ext cx="304800" cy="190500"/>
    <xdr:sp macro="" textlink="">
      <xdr:nvSpPr>
        <xdr:cNvPr id="627" name="AutoShape 1" descr="https://www.f-views.com/wp-content/uploads/FA-11-0787.jpg"/>
        <xdr:cNvSpPr>
          <a:spLocks noChangeAspect="1" noChangeArrowheads="1"/>
        </xdr:cNvSpPr>
      </xdr:nvSpPr>
      <xdr:spPr bwMode="auto">
        <a:xfrm>
          <a:off x="8613321" y="7602310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193</xdr:row>
      <xdr:rowOff>0</xdr:rowOff>
    </xdr:from>
    <xdr:ext cx="304800" cy="190500"/>
    <xdr:sp macro="" textlink="">
      <xdr:nvSpPr>
        <xdr:cNvPr id="628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8613321" y="76417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192</xdr:row>
      <xdr:rowOff>0</xdr:rowOff>
    </xdr:from>
    <xdr:ext cx="304800" cy="190500"/>
    <xdr:sp macro="" textlink="">
      <xdr:nvSpPr>
        <xdr:cNvPr id="629" name="AutoShape 6" descr="Картинки по запросу Ranunculus Yellow"/>
        <xdr:cNvSpPr>
          <a:spLocks noChangeAspect="1" noChangeArrowheads="1"/>
        </xdr:cNvSpPr>
      </xdr:nvSpPr>
      <xdr:spPr bwMode="auto">
        <a:xfrm>
          <a:off x="8613321" y="7602310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192</xdr:row>
      <xdr:rowOff>0</xdr:rowOff>
    </xdr:from>
    <xdr:ext cx="304800" cy="190500"/>
    <xdr:sp macro="" textlink="">
      <xdr:nvSpPr>
        <xdr:cNvPr id="630" name="AutoShape 7" descr="Картинки по запросу Ranunculus Yellow"/>
        <xdr:cNvSpPr>
          <a:spLocks noChangeAspect="1" noChangeArrowheads="1"/>
        </xdr:cNvSpPr>
      </xdr:nvSpPr>
      <xdr:spPr bwMode="auto">
        <a:xfrm>
          <a:off x="8613321" y="76023107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3571875</xdr:colOff>
      <xdr:row>181</xdr:row>
      <xdr:rowOff>19050</xdr:rowOff>
    </xdr:from>
    <xdr:ext cx="591911" cy="361950"/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606518" y="71851157"/>
          <a:ext cx="591911" cy="361950"/>
        </a:xfrm>
        <a:prstGeom prst="rect">
          <a:avLst/>
        </a:prstGeom>
      </xdr:spPr>
    </xdr:pic>
    <xdr:clientData/>
  </xdr:oneCellAnchor>
  <xdr:oneCellAnchor>
    <xdr:from>
      <xdr:col>5</xdr:col>
      <xdr:colOff>3571875</xdr:colOff>
      <xdr:row>184</xdr:row>
      <xdr:rowOff>400049</xdr:rowOff>
    </xdr:from>
    <xdr:ext cx="620486" cy="398689"/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606518" y="73415978"/>
          <a:ext cx="620486" cy="398689"/>
        </a:xfrm>
        <a:prstGeom prst="rect">
          <a:avLst/>
        </a:prstGeom>
      </xdr:spPr>
    </xdr:pic>
    <xdr:clientData/>
  </xdr:oneCellAnchor>
  <xdr:oneCellAnchor>
    <xdr:from>
      <xdr:col>6</xdr:col>
      <xdr:colOff>583</xdr:colOff>
      <xdr:row>186</xdr:row>
      <xdr:rowOff>19050</xdr:rowOff>
    </xdr:from>
    <xdr:ext cx="613100" cy="385082"/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613904" y="73824193"/>
          <a:ext cx="613100" cy="38508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186</xdr:row>
      <xdr:rowOff>371476</xdr:rowOff>
    </xdr:from>
    <xdr:ext cx="623208" cy="394607"/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613321" y="74176619"/>
          <a:ext cx="623208" cy="394607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172</xdr:row>
      <xdr:rowOff>28574</xdr:rowOff>
    </xdr:from>
    <xdr:ext cx="623208" cy="369207"/>
    <xdr:pic>
      <xdr:nvPicPr>
        <xdr:cNvPr id="635" name="Рисунок 634" descr="Калла Albomaculata (клубни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1" y="68458895"/>
          <a:ext cx="623208" cy="369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9524</xdr:colOff>
      <xdr:row>174</xdr:row>
      <xdr:rowOff>390525</xdr:rowOff>
    </xdr:from>
    <xdr:ext cx="632733" cy="385082"/>
    <xdr:pic>
      <xdr:nvPicPr>
        <xdr:cNvPr id="636" name="Рисунок 635" descr="(leer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5" y="69610061"/>
          <a:ext cx="632733" cy="38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3572068</xdr:colOff>
      <xdr:row>173</xdr:row>
      <xdr:rowOff>9525</xdr:rowOff>
    </xdr:from>
    <xdr:ext cx="601243" cy="381000"/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606711" y="68834454"/>
          <a:ext cx="601243" cy="381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177</xdr:row>
      <xdr:rowOff>0</xdr:rowOff>
    </xdr:from>
    <xdr:ext cx="632733" cy="394608"/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613321" y="70403357"/>
          <a:ext cx="632733" cy="394608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177</xdr:row>
      <xdr:rowOff>380999</xdr:rowOff>
    </xdr:from>
    <xdr:ext cx="651783" cy="385083"/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622846" y="70784356"/>
          <a:ext cx="651783" cy="385083"/>
        </a:xfrm>
        <a:prstGeom prst="rect">
          <a:avLst/>
        </a:prstGeom>
      </xdr:spPr>
    </xdr:pic>
    <xdr:clientData/>
  </xdr:oneCellAnchor>
  <xdr:oneCellAnchor>
    <xdr:from>
      <xdr:col>6</xdr:col>
      <xdr:colOff>10166</xdr:colOff>
      <xdr:row>173</xdr:row>
      <xdr:rowOff>390523</xdr:rowOff>
    </xdr:from>
    <xdr:ext cx="593991" cy="417741"/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623487" y="69215452"/>
          <a:ext cx="593991" cy="417741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171</xdr:row>
      <xdr:rowOff>0</xdr:rowOff>
    </xdr:from>
    <xdr:ext cx="304800" cy="190500"/>
    <xdr:sp macro="" textlink="">
      <xdr:nvSpPr>
        <xdr:cNvPr id="641" name="AutoShape 9" descr="Картинки по запросу Zantedeschia Purple Haze"/>
        <xdr:cNvSpPr>
          <a:spLocks noChangeAspect="1" noChangeArrowheads="1"/>
        </xdr:cNvSpPr>
      </xdr:nvSpPr>
      <xdr:spPr bwMode="auto">
        <a:xfrm>
          <a:off x="8613321" y="68035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29353</xdr:colOff>
      <xdr:row>171</xdr:row>
      <xdr:rowOff>9527</xdr:rowOff>
    </xdr:from>
    <xdr:ext cx="565280" cy="352423"/>
    <xdr:pic>
      <xdr:nvPicPr>
        <xdr:cNvPr id="642" name="Рисунок 641" descr="Картинки по запросу Zantedeschia Purple Haz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2674" y="68045241"/>
          <a:ext cx="565280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176</xdr:row>
      <xdr:rowOff>9526</xdr:rowOff>
    </xdr:from>
    <xdr:ext cx="623208" cy="385081"/>
    <xdr:pic>
      <xdr:nvPicPr>
        <xdr:cNvPr id="643" name="Рисунок 642" descr="Картинки по запросу Zantedeschia Best Gold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6" y="70018276"/>
          <a:ext cx="623208" cy="38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166</xdr:row>
      <xdr:rowOff>10109</xdr:rowOff>
    </xdr:from>
    <xdr:ext cx="613683" cy="370891"/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622846" y="66222466"/>
          <a:ext cx="613683" cy="370891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168</xdr:row>
      <xdr:rowOff>19440</xdr:rowOff>
    </xdr:from>
    <xdr:ext cx="542924" cy="360327"/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641897" y="67021011"/>
          <a:ext cx="542924" cy="360327"/>
        </a:xfrm>
        <a:prstGeom prst="rect">
          <a:avLst/>
        </a:prstGeom>
      </xdr:spPr>
    </xdr:pic>
    <xdr:clientData/>
  </xdr:oneCellAnchor>
  <xdr:oneCellAnchor>
    <xdr:from>
      <xdr:col>5</xdr:col>
      <xdr:colOff>3571874</xdr:colOff>
      <xdr:row>157</xdr:row>
      <xdr:rowOff>19050</xdr:rowOff>
    </xdr:from>
    <xdr:ext cx="610961" cy="375557"/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606517" y="62829621"/>
          <a:ext cx="610961" cy="375557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157</xdr:row>
      <xdr:rowOff>400049</xdr:rowOff>
    </xdr:from>
    <xdr:ext cx="604158" cy="385082"/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632371" y="63210620"/>
          <a:ext cx="604158" cy="385082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158</xdr:row>
      <xdr:rowOff>361950</xdr:rowOff>
    </xdr:from>
    <xdr:ext cx="623208" cy="413658"/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622846" y="63567129"/>
          <a:ext cx="623208" cy="413658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159</xdr:row>
      <xdr:rowOff>380999</xdr:rowOff>
    </xdr:from>
    <xdr:ext cx="623208" cy="366032"/>
    <xdr:pic>
      <xdr:nvPicPr>
        <xdr:cNvPr id="649" name="Рисунок 648" descr="https://www.vertograd-s.ru/components/com_jshopping/files/img_products/full_mauna_loa_thumb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1" y="63980785"/>
          <a:ext cx="623208" cy="366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164</xdr:row>
      <xdr:rowOff>9524</xdr:rowOff>
    </xdr:from>
    <xdr:ext cx="613683" cy="388257"/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622846" y="65582345"/>
          <a:ext cx="613683" cy="388257"/>
        </a:xfrm>
        <a:prstGeom prst="rect">
          <a:avLst/>
        </a:prstGeom>
      </xdr:spPr>
    </xdr:pic>
    <xdr:clientData/>
  </xdr:oneCellAnchor>
  <xdr:oneCellAnchor>
    <xdr:from>
      <xdr:col>6</xdr:col>
      <xdr:colOff>38878</xdr:colOff>
      <xdr:row>80</xdr:row>
      <xdr:rowOff>0</xdr:rowOff>
    </xdr:from>
    <xdr:ext cx="574805" cy="190500"/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52199" y="32575500"/>
          <a:ext cx="574805" cy="190500"/>
        </a:xfrm>
        <a:prstGeom prst="rect">
          <a:avLst/>
        </a:prstGeom>
      </xdr:spPr>
    </xdr:pic>
    <xdr:clientData/>
  </xdr:oneCellAnchor>
  <xdr:oneCellAnchor>
    <xdr:from>
      <xdr:col>5</xdr:col>
      <xdr:colOff>3572458</xdr:colOff>
      <xdr:row>80</xdr:row>
      <xdr:rowOff>390524</xdr:rowOff>
    </xdr:from>
    <xdr:ext cx="638953" cy="414191"/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07101" y="32966024"/>
          <a:ext cx="638953" cy="414191"/>
        </a:xfrm>
        <a:prstGeom prst="rect">
          <a:avLst/>
        </a:prstGeom>
      </xdr:spPr>
    </xdr:pic>
    <xdr:clientData/>
  </xdr:oneCellAnchor>
  <xdr:oneCellAnchor>
    <xdr:from>
      <xdr:col>5</xdr:col>
      <xdr:colOff>3581399</xdr:colOff>
      <xdr:row>83</xdr:row>
      <xdr:rowOff>0</xdr:rowOff>
    </xdr:from>
    <xdr:ext cx="633186" cy="390525"/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16042" y="33759321"/>
          <a:ext cx="633186" cy="39052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84</xdr:row>
      <xdr:rowOff>0</xdr:rowOff>
    </xdr:from>
    <xdr:ext cx="623208" cy="381000"/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13321" y="34153929"/>
          <a:ext cx="623208" cy="381000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85</xdr:row>
      <xdr:rowOff>0</xdr:rowOff>
    </xdr:from>
    <xdr:ext cx="408214" cy="204807"/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13322" y="34548536"/>
          <a:ext cx="408214" cy="204807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87</xdr:row>
      <xdr:rowOff>390526</xdr:rowOff>
    </xdr:from>
    <xdr:ext cx="518433" cy="398688"/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679996" y="35728276"/>
          <a:ext cx="518433" cy="398688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85</xdr:row>
      <xdr:rowOff>0</xdr:rowOff>
    </xdr:from>
    <xdr:ext cx="585108" cy="381000"/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13321" y="34548536"/>
          <a:ext cx="585108" cy="381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86</xdr:row>
      <xdr:rowOff>0</xdr:rowOff>
    </xdr:from>
    <xdr:ext cx="642258" cy="413657"/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613321" y="34943143"/>
          <a:ext cx="642258" cy="413657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87</xdr:row>
      <xdr:rowOff>9526</xdr:rowOff>
    </xdr:from>
    <xdr:ext cx="604158" cy="380999"/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622847" y="35347276"/>
          <a:ext cx="604158" cy="380999"/>
        </a:xfrm>
        <a:prstGeom prst="rect">
          <a:avLst/>
        </a:prstGeom>
      </xdr:spPr>
    </xdr:pic>
    <xdr:clientData/>
  </xdr:oneCellAnchor>
  <xdr:oneCellAnchor>
    <xdr:from>
      <xdr:col>6</xdr:col>
      <xdr:colOff>66676</xdr:colOff>
      <xdr:row>90</xdr:row>
      <xdr:rowOff>0</xdr:rowOff>
    </xdr:from>
    <xdr:ext cx="514350" cy="381000"/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679997" y="36521571"/>
          <a:ext cx="514350" cy="381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92</xdr:row>
      <xdr:rowOff>28575</xdr:rowOff>
    </xdr:from>
    <xdr:ext cx="623208" cy="361950"/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613321" y="37339361"/>
          <a:ext cx="623208" cy="361950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93</xdr:row>
      <xdr:rowOff>9525</xdr:rowOff>
    </xdr:from>
    <xdr:ext cx="594633" cy="385082"/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622845" y="37714918"/>
          <a:ext cx="594633" cy="385082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94</xdr:row>
      <xdr:rowOff>390</xdr:rowOff>
    </xdr:from>
    <xdr:ext cx="594633" cy="403742"/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622846" y="38100390"/>
          <a:ext cx="594633" cy="403742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95</xdr:row>
      <xdr:rowOff>9526</xdr:rowOff>
    </xdr:from>
    <xdr:ext cx="604157" cy="371474"/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632371" y="38504133"/>
          <a:ext cx="604157" cy="371474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102</xdr:row>
      <xdr:rowOff>28574</xdr:rowOff>
    </xdr:from>
    <xdr:ext cx="575583" cy="360589"/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8641896" y="41285431"/>
          <a:ext cx="575583" cy="360589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97</xdr:row>
      <xdr:rowOff>19050</xdr:rowOff>
    </xdr:from>
    <xdr:ext cx="604158" cy="361950"/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622846" y="39302871"/>
          <a:ext cx="604158" cy="361950"/>
        </a:xfrm>
        <a:prstGeom prst="rect">
          <a:avLst/>
        </a:prstGeom>
      </xdr:spPr>
    </xdr:pic>
    <xdr:clientData/>
  </xdr:oneCellAnchor>
  <xdr:oneCellAnchor>
    <xdr:from>
      <xdr:col>5</xdr:col>
      <xdr:colOff>3571875</xdr:colOff>
      <xdr:row>97</xdr:row>
      <xdr:rowOff>400049</xdr:rowOff>
    </xdr:from>
    <xdr:ext cx="587828" cy="398689"/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606518" y="39683870"/>
          <a:ext cx="587828" cy="398689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99</xdr:row>
      <xdr:rowOff>19051</xdr:rowOff>
    </xdr:from>
    <xdr:ext cx="585107" cy="342899"/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8632371" y="40092087"/>
          <a:ext cx="585107" cy="342899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100</xdr:row>
      <xdr:rowOff>0</xdr:rowOff>
    </xdr:from>
    <xdr:ext cx="604158" cy="371475"/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8632371" y="40467643"/>
          <a:ext cx="604158" cy="371475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100</xdr:row>
      <xdr:rowOff>381001</xdr:rowOff>
    </xdr:from>
    <xdr:ext cx="604158" cy="356506"/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651421" y="40848644"/>
          <a:ext cx="604158" cy="356506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103</xdr:row>
      <xdr:rowOff>19049</xdr:rowOff>
    </xdr:from>
    <xdr:ext cx="642258" cy="371475"/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613321" y="41670513"/>
          <a:ext cx="642258" cy="371475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103</xdr:row>
      <xdr:rowOff>390525</xdr:rowOff>
    </xdr:from>
    <xdr:ext cx="623208" cy="398690"/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632371" y="42041989"/>
          <a:ext cx="623208" cy="398690"/>
        </a:xfrm>
        <a:prstGeom prst="rect">
          <a:avLst/>
        </a:prstGeom>
      </xdr:spPr>
    </xdr:pic>
    <xdr:clientData/>
  </xdr:oneCellAnchor>
  <xdr:oneCellAnchor>
    <xdr:from>
      <xdr:col>6</xdr:col>
      <xdr:colOff>10108</xdr:colOff>
      <xdr:row>105</xdr:row>
      <xdr:rowOff>9525</xdr:rowOff>
    </xdr:from>
    <xdr:ext cx="603575" cy="394607"/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623429" y="42450204"/>
          <a:ext cx="603575" cy="394607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134</xdr:row>
      <xdr:rowOff>0</xdr:rowOff>
    </xdr:from>
    <xdr:ext cx="604158" cy="413657"/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641896" y="53884286"/>
          <a:ext cx="604158" cy="413657"/>
        </a:xfrm>
        <a:prstGeom prst="rect">
          <a:avLst/>
        </a:prstGeom>
      </xdr:spPr>
    </xdr:pic>
    <xdr:clientData/>
  </xdr:oneCellAnchor>
  <xdr:oneCellAnchor>
    <xdr:from>
      <xdr:col>6</xdr:col>
      <xdr:colOff>28574</xdr:colOff>
      <xdr:row>106</xdr:row>
      <xdr:rowOff>9525</xdr:rowOff>
    </xdr:from>
    <xdr:ext cx="632733" cy="394607"/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641895" y="42844811"/>
          <a:ext cx="632733" cy="394607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108</xdr:row>
      <xdr:rowOff>1</xdr:rowOff>
    </xdr:from>
    <xdr:ext cx="571499" cy="371474"/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632371" y="43624501"/>
          <a:ext cx="571499" cy="371474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109</xdr:row>
      <xdr:rowOff>19051</xdr:rowOff>
    </xdr:from>
    <xdr:ext cx="613682" cy="371474"/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622847" y="44038158"/>
          <a:ext cx="613682" cy="371474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111</xdr:row>
      <xdr:rowOff>390525</xdr:rowOff>
    </xdr:from>
    <xdr:ext cx="594633" cy="398689"/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622845" y="45198846"/>
          <a:ext cx="594633" cy="398689"/>
        </a:xfrm>
        <a:prstGeom prst="rect">
          <a:avLst/>
        </a:prstGeom>
      </xdr:spPr>
    </xdr:pic>
    <xdr:clientData/>
  </xdr:oneCellAnchor>
  <xdr:oneCellAnchor>
    <xdr:from>
      <xdr:col>5</xdr:col>
      <xdr:colOff>3562351</xdr:colOff>
      <xdr:row>112</xdr:row>
      <xdr:rowOff>390525</xdr:rowOff>
    </xdr:from>
    <xdr:ext cx="620486" cy="394606"/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8596994" y="45593454"/>
          <a:ext cx="620486" cy="394606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111</xdr:row>
      <xdr:rowOff>28575</xdr:rowOff>
    </xdr:from>
    <xdr:ext cx="623208" cy="375557"/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613321" y="44836896"/>
          <a:ext cx="623208" cy="375557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115</xdr:row>
      <xdr:rowOff>9719</xdr:rowOff>
    </xdr:from>
    <xdr:ext cx="594633" cy="352231"/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8632371" y="46396469"/>
          <a:ext cx="594633" cy="352231"/>
        </a:xfrm>
        <a:prstGeom prst="rect">
          <a:avLst/>
        </a:prstGeom>
      </xdr:spPr>
    </xdr:pic>
    <xdr:clientData/>
  </xdr:oneCellAnchor>
  <xdr:oneCellAnchor>
    <xdr:from>
      <xdr:col>5</xdr:col>
      <xdr:colOff>3581399</xdr:colOff>
      <xdr:row>116</xdr:row>
      <xdr:rowOff>9525</xdr:rowOff>
    </xdr:from>
    <xdr:ext cx="610961" cy="381000"/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616042" y="46790882"/>
          <a:ext cx="610961" cy="381000"/>
        </a:xfrm>
        <a:prstGeom prst="rect">
          <a:avLst/>
        </a:prstGeom>
      </xdr:spPr>
    </xdr:pic>
    <xdr:clientData/>
  </xdr:oneCellAnchor>
  <xdr:oneCellAnchor>
    <xdr:from>
      <xdr:col>6</xdr:col>
      <xdr:colOff>19049</xdr:colOff>
      <xdr:row>120</xdr:row>
      <xdr:rowOff>0</xdr:rowOff>
    </xdr:from>
    <xdr:ext cx="616858" cy="394607"/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632370" y="48359786"/>
          <a:ext cx="616858" cy="394607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118</xdr:row>
      <xdr:rowOff>19051</xdr:rowOff>
    </xdr:from>
    <xdr:ext cx="632732" cy="375556"/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613322" y="47589622"/>
          <a:ext cx="632732" cy="375556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119</xdr:row>
      <xdr:rowOff>9525</xdr:rowOff>
    </xdr:from>
    <xdr:ext cx="604158" cy="361950"/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632371" y="47974704"/>
          <a:ext cx="604158" cy="361950"/>
        </a:xfrm>
        <a:prstGeom prst="rect">
          <a:avLst/>
        </a:prstGeom>
      </xdr:spPr>
    </xdr:pic>
    <xdr:clientData/>
  </xdr:oneCellAnchor>
  <xdr:oneCellAnchor>
    <xdr:from>
      <xdr:col>5</xdr:col>
      <xdr:colOff>3581399</xdr:colOff>
      <xdr:row>122</xdr:row>
      <xdr:rowOff>0</xdr:rowOff>
    </xdr:from>
    <xdr:ext cx="633186" cy="404132"/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8616042" y="49149000"/>
          <a:ext cx="633186" cy="404132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138</xdr:row>
      <xdr:rowOff>0</xdr:rowOff>
    </xdr:from>
    <xdr:ext cx="642257" cy="381000"/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622846" y="55462714"/>
          <a:ext cx="642257" cy="381000"/>
        </a:xfrm>
        <a:prstGeom prst="rect">
          <a:avLst/>
        </a:prstGeom>
      </xdr:spPr>
    </xdr:pic>
    <xdr:clientData/>
  </xdr:oneCellAnchor>
  <xdr:oneCellAnchor>
    <xdr:from>
      <xdr:col>5</xdr:col>
      <xdr:colOff>2109107</xdr:colOff>
      <xdr:row>138</xdr:row>
      <xdr:rowOff>359618</xdr:rowOff>
    </xdr:from>
    <xdr:ext cx="4082" cy="190392"/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3750" y="55822332"/>
          <a:ext cx="4082" cy="190392"/>
        </a:xfrm>
        <a:prstGeom prst="rect">
          <a:avLst/>
        </a:prstGeom>
      </xdr:spPr>
    </xdr:pic>
    <xdr:clientData/>
  </xdr:oneCellAnchor>
  <xdr:oneCellAnchor>
    <xdr:from>
      <xdr:col>5</xdr:col>
      <xdr:colOff>3571875</xdr:colOff>
      <xdr:row>130</xdr:row>
      <xdr:rowOff>28575</xdr:rowOff>
    </xdr:from>
    <xdr:ext cx="628262" cy="369206"/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606518" y="52334432"/>
          <a:ext cx="628262" cy="369206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122</xdr:row>
      <xdr:rowOff>381000</xdr:rowOff>
    </xdr:from>
    <xdr:ext cx="613683" cy="375557"/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8632371" y="49530000"/>
          <a:ext cx="613683" cy="375557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127</xdr:row>
      <xdr:rowOff>390524</xdr:rowOff>
    </xdr:from>
    <xdr:ext cx="632733" cy="401864"/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8632371" y="51512560"/>
          <a:ext cx="632733" cy="401864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125</xdr:row>
      <xdr:rowOff>19049</xdr:rowOff>
    </xdr:from>
    <xdr:ext cx="632733" cy="352425"/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8632371" y="50351870"/>
          <a:ext cx="632733" cy="352425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126</xdr:row>
      <xdr:rowOff>9526</xdr:rowOff>
    </xdr:from>
    <xdr:ext cx="612323" cy="423181"/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622845" y="50736955"/>
          <a:ext cx="612323" cy="423181"/>
        </a:xfrm>
        <a:prstGeom prst="rect">
          <a:avLst/>
        </a:prstGeom>
      </xdr:spPr>
    </xdr:pic>
    <xdr:clientData/>
  </xdr:oneCellAnchor>
  <xdr:oneCellAnchor>
    <xdr:from>
      <xdr:col>5</xdr:col>
      <xdr:colOff>3571875</xdr:colOff>
      <xdr:row>131</xdr:row>
      <xdr:rowOff>19051</xdr:rowOff>
    </xdr:from>
    <xdr:ext cx="642710" cy="352424"/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8606518" y="52719515"/>
          <a:ext cx="642710" cy="352424"/>
        </a:xfrm>
        <a:prstGeom prst="rect">
          <a:avLst/>
        </a:prstGeom>
      </xdr:spPr>
    </xdr:pic>
    <xdr:clientData/>
  </xdr:oneCellAnchor>
  <xdr:oneCellAnchor>
    <xdr:from>
      <xdr:col>5</xdr:col>
      <xdr:colOff>3571875</xdr:colOff>
      <xdr:row>135</xdr:row>
      <xdr:rowOff>400049</xdr:rowOff>
    </xdr:from>
    <xdr:ext cx="591911" cy="398689"/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8606518" y="54678942"/>
          <a:ext cx="591911" cy="398689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136</xdr:row>
      <xdr:rowOff>390524</xdr:rowOff>
    </xdr:from>
    <xdr:ext cx="623208" cy="385082"/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8632371" y="55064024"/>
          <a:ext cx="623208" cy="385082"/>
        </a:xfrm>
        <a:prstGeom prst="rect">
          <a:avLst/>
        </a:prstGeom>
      </xdr:spPr>
    </xdr:pic>
    <xdr:clientData/>
  </xdr:oneCellAnchor>
  <xdr:oneCellAnchor>
    <xdr:from>
      <xdr:col>5</xdr:col>
      <xdr:colOff>3581399</xdr:colOff>
      <xdr:row>140</xdr:row>
      <xdr:rowOff>28574</xdr:rowOff>
    </xdr:from>
    <xdr:ext cx="610961" cy="385082"/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616042" y="56280503"/>
          <a:ext cx="610961" cy="385082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141</xdr:row>
      <xdr:rowOff>28575</xdr:rowOff>
    </xdr:from>
    <xdr:ext cx="623208" cy="361950"/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8632371" y="56675111"/>
          <a:ext cx="623208" cy="361950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142</xdr:row>
      <xdr:rowOff>1</xdr:rowOff>
    </xdr:from>
    <xdr:ext cx="623207" cy="390524"/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632371" y="57041144"/>
          <a:ext cx="623207" cy="390524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143</xdr:row>
      <xdr:rowOff>1</xdr:rowOff>
    </xdr:from>
    <xdr:ext cx="632732" cy="380999"/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8622847" y="57435751"/>
          <a:ext cx="632732" cy="380999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144</xdr:row>
      <xdr:rowOff>0</xdr:rowOff>
    </xdr:from>
    <xdr:ext cx="604157" cy="397781"/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8632371" y="57830357"/>
          <a:ext cx="604157" cy="397781"/>
        </a:xfrm>
        <a:prstGeom prst="rect">
          <a:avLst/>
        </a:prstGeom>
      </xdr:spPr>
    </xdr:pic>
    <xdr:clientData/>
  </xdr:oneCellAnchor>
  <xdr:oneCellAnchor>
    <xdr:from>
      <xdr:col>6</xdr:col>
      <xdr:colOff>19051</xdr:colOff>
      <xdr:row>145</xdr:row>
      <xdr:rowOff>19051</xdr:rowOff>
    </xdr:from>
    <xdr:ext cx="632732" cy="375557"/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8632372" y="58244015"/>
          <a:ext cx="632732" cy="375557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146</xdr:row>
      <xdr:rowOff>9525</xdr:rowOff>
    </xdr:from>
    <xdr:ext cx="613683" cy="381000"/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8632371" y="58629096"/>
          <a:ext cx="613683" cy="381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147</xdr:row>
      <xdr:rowOff>19051</xdr:rowOff>
    </xdr:from>
    <xdr:ext cx="623207" cy="375556"/>
    <xdr:pic>
      <xdr:nvPicPr>
        <xdr:cNvPr id="704" name="Рисунок 703" descr="Георгина помпонная Петра'c Веддинг (Petra's Wedding), 1 шт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59033230"/>
          <a:ext cx="623207" cy="375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148</xdr:row>
      <xdr:rowOff>9525</xdr:rowOff>
    </xdr:from>
    <xdr:ext cx="613683" cy="381000"/>
    <xdr:pic>
      <xdr:nvPicPr>
        <xdr:cNvPr id="705" name="Рисунок 704" descr="Картинки по запросу георгина Black Diamond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6" y="59418311"/>
          <a:ext cx="6136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28575</xdr:colOff>
      <xdr:row>149</xdr:row>
      <xdr:rowOff>0</xdr:rowOff>
    </xdr:from>
    <xdr:ext cx="623208" cy="394607"/>
    <xdr:pic>
      <xdr:nvPicPr>
        <xdr:cNvPr id="706" name="Рисунок 705" descr="https://img2.procvetok.com/crop/w300h300/54/0e/540e03b8697b2d4ff3c28906764a511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1896" y="59803393"/>
          <a:ext cx="623208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9524</xdr:colOff>
      <xdr:row>150</xdr:row>
      <xdr:rowOff>9525</xdr:rowOff>
    </xdr:from>
    <xdr:ext cx="594633" cy="385082"/>
    <xdr:pic>
      <xdr:nvPicPr>
        <xdr:cNvPr id="707" name="Рисунок 706" descr="https://img2.procvetok.com/crop/w300h300/1f/8b/1f8b4272435300f3a65075a23e571bd9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5" y="60207525"/>
          <a:ext cx="594633" cy="38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151</xdr:row>
      <xdr:rowOff>9524</xdr:rowOff>
    </xdr:from>
    <xdr:ext cx="594633" cy="394608"/>
    <xdr:pic>
      <xdr:nvPicPr>
        <xdr:cNvPr id="708" name="Рисунок 707" descr="Георгина шаровидная Войс (The Voice), 1 шт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60602131"/>
          <a:ext cx="594633" cy="394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</xdr:colOff>
      <xdr:row>152</xdr:row>
      <xdr:rowOff>9524</xdr:rowOff>
    </xdr:from>
    <xdr:ext cx="623208" cy="388258"/>
    <xdr:pic>
      <xdr:nvPicPr>
        <xdr:cNvPr id="709" name="Рисунок 708" descr="Картинки по запросу георгина Contessa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1" y="60996738"/>
          <a:ext cx="623208" cy="38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</xdr:colOff>
      <xdr:row>153</xdr:row>
      <xdr:rowOff>19051</xdr:rowOff>
    </xdr:from>
    <xdr:ext cx="623207" cy="404131"/>
    <xdr:pic>
      <xdr:nvPicPr>
        <xdr:cNvPr id="710" name="Рисунок 709" descr="ГЕОРГ_сиберия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1" y="61400872"/>
          <a:ext cx="623207" cy="40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154</xdr:row>
      <xdr:rowOff>1</xdr:rowOff>
    </xdr:from>
    <xdr:ext cx="642257" cy="404131"/>
    <xdr:pic>
      <xdr:nvPicPr>
        <xdr:cNvPr id="711" name="Рисунок 710" descr="https://img2.procvetok.com/crop/w300h300/c6/e4/c6e4b9de039a69277ef007839863c183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61776430"/>
          <a:ext cx="642257" cy="40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155</xdr:row>
      <xdr:rowOff>9524</xdr:rowOff>
    </xdr:from>
    <xdr:ext cx="623208" cy="388257"/>
    <xdr:pic>
      <xdr:nvPicPr>
        <xdr:cNvPr id="712" name="Рисунок 711" descr="Георгина Галлери Рембрандт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6" y="62180560"/>
          <a:ext cx="623208" cy="38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77</xdr:row>
      <xdr:rowOff>390525</xdr:rowOff>
    </xdr:from>
    <xdr:ext cx="508908" cy="375557"/>
    <xdr:pic>
      <xdr:nvPicPr>
        <xdr:cNvPr id="713" name="Рисунок 712" descr="Гладиолус Гофрированный Pink Parrot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9521" y="31931882"/>
          <a:ext cx="508908" cy="375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80352</xdr:colOff>
      <xdr:row>76</xdr:row>
      <xdr:rowOff>381000</xdr:rowOff>
    </xdr:from>
    <xdr:ext cx="580956" cy="394608"/>
    <xdr:pic>
      <xdr:nvPicPr>
        <xdr:cNvPr id="714" name="Рисунок 713" descr="Гладиолус Минск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3673" y="31527750"/>
          <a:ext cx="580956" cy="394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3562350</xdr:colOff>
      <xdr:row>59</xdr:row>
      <xdr:rowOff>390525</xdr:rowOff>
    </xdr:from>
    <xdr:ext cx="639536" cy="408214"/>
    <xdr:pic>
      <xdr:nvPicPr>
        <xdr:cNvPr id="715" name="Рисунок 714" descr="Картинки по запросу гладиолус Malinka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6993" y="24828954"/>
          <a:ext cx="639536" cy="408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59</xdr:row>
      <xdr:rowOff>1</xdr:rowOff>
    </xdr:from>
    <xdr:ext cx="613683" cy="394606"/>
    <xdr:pic>
      <xdr:nvPicPr>
        <xdr:cNvPr id="716" name="Рисунок 715" descr="gladiolus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24438430"/>
          <a:ext cx="613683" cy="394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76783</xdr:colOff>
      <xdr:row>75</xdr:row>
      <xdr:rowOff>0</xdr:rowOff>
    </xdr:from>
    <xdr:ext cx="594050" cy="413657"/>
    <xdr:pic>
      <xdr:nvPicPr>
        <xdr:cNvPr id="717" name="Рисунок 716" descr="Картинки по запросу гладиолус Cote d'Azur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0104" y="30752143"/>
          <a:ext cx="594050" cy="41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38099</xdr:colOff>
      <xdr:row>48</xdr:row>
      <xdr:rowOff>390525</xdr:rowOff>
    </xdr:from>
    <xdr:ext cx="613683" cy="408215"/>
    <xdr:pic>
      <xdr:nvPicPr>
        <xdr:cNvPr id="718" name="Рисунок 717" descr="Гладиолус Крупноцветковый Buggy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420" y="20488275"/>
          <a:ext cx="61368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</xdr:colOff>
      <xdr:row>55</xdr:row>
      <xdr:rowOff>9526</xdr:rowOff>
    </xdr:from>
    <xdr:ext cx="651782" cy="413657"/>
    <xdr:pic>
      <xdr:nvPicPr>
        <xdr:cNvPr id="719" name="Рисунок 718" descr="Гладиолус Афте Шок (After Shock), 10 шт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2" y="22869526"/>
          <a:ext cx="651782" cy="41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28575</xdr:colOff>
      <xdr:row>65</xdr:row>
      <xdr:rowOff>1</xdr:rowOff>
    </xdr:from>
    <xdr:ext cx="607332" cy="404131"/>
    <xdr:pic>
      <xdr:nvPicPr>
        <xdr:cNvPr id="720" name="Рисунок 719" descr="Гладиолус Крупноцветковый Wine and Roses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1896" y="26806072"/>
          <a:ext cx="607332" cy="40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3581399</xdr:colOff>
      <xdr:row>64</xdr:row>
      <xdr:rowOff>19050</xdr:rowOff>
    </xdr:from>
    <xdr:ext cx="610961" cy="385082"/>
    <xdr:pic>
      <xdr:nvPicPr>
        <xdr:cNvPr id="721" name="Рисунок 720" descr="Гладиолус Крупноцветковый White Prosperity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6042" y="26430514"/>
          <a:ext cx="610961" cy="38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57149</xdr:colOff>
      <xdr:row>68</xdr:row>
      <xdr:rowOff>371474</xdr:rowOff>
    </xdr:from>
    <xdr:ext cx="537483" cy="404132"/>
    <xdr:pic>
      <xdr:nvPicPr>
        <xdr:cNvPr id="722" name="Рисунок 721" descr="Картинки по запросу гладиолус Vandohla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0470" y="28361367"/>
          <a:ext cx="537483" cy="404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38100</xdr:colOff>
      <xdr:row>68</xdr:row>
      <xdr:rowOff>9525</xdr:rowOff>
    </xdr:from>
    <xdr:ext cx="575582" cy="381000"/>
    <xdr:pic>
      <xdr:nvPicPr>
        <xdr:cNvPr id="723" name="Рисунок 722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421" y="27999418"/>
          <a:ext cx="57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3562349</xdr:colOff>
      <xdr:row>61</xdr:row>
      <xdr:rowOff>381000</xdr:rowOff>
    </xdr:from>
    <xdr:ext cx="610961" cy="394607"/>
    <xdr:pic>
      <xdr:nvPicPr>
        <xdr:cNvPr id="724" name="Рисунок 723" descr="Гладиолус Солист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6992" y="25608643"/>
          <a:ext cx="61096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19049</xdr:colOff>
      <xdr:row>50</xdr:row>
      <xdr:rowOff>28575</xdr:rowOff>
    </xdr:from>
    <xdr:ext cx="632733" cy="385082"/>
    <xdr:pic>
      <xdr:nvPicPr>
        <xdr:cNvPr id="725" name="Рисунок 724" descr="Гладиолус Крупноцветковый Spic and Span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0" y="20915539"/>
          <a:ext cx="632733" cy="38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3571874</xdr:colOff>
      <xdr:row>61</xdr:row>
      <xdr:rowOff>28574</xdr:rowOff>
    </xdr:from>
    <xdr:ext cx="610961" cy="385082"/>
    <xdr:pic>
      <xdr:nvPicPr>
        <xdr:cNvPr id="726" name="Рисунок 725" descr="Гладиолус Принц оф Оранж (Prince of Orange), 10 шт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517" y="25256217"/>
          <a:ext cx="610961" cy="38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85725</xdr:colOff>
      <xdr:row>71</xdr:row>
      <xdr:rowOff>371475</xdr:rowOff>
    </xdr:from>
    <xdr:ext cx="556533" cy="436789"/>
    <xdr:pic>
      <xdr:nvPicPr>
        <xdr:cNvPr id="727" name="Рисунок 726" descr="Гладиолус Прага описание и фото. 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046" y="29545189"/>
          <a:ext cx="556533" cy="436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3581399</xdr:colOff>
      <xdr:row>54</xdr:row>
      <xdr:rowOff>0</xdr:rowOff>
    </xdr:from>
    <xdr:ext cx="610961" cy="381000"/>
    <xdr:pic>
      <xdr:nvPicPr>
        <xdr:cNvPr id="728" name="Рисунок 727" descr="https://xn----7sbbobg3c8a6fva.xn--p1ai/images/cms/thumbs/1257c8aed934d118f81b8b464be25ebcfd9c5a2f/2744_auto_auto_jpg_5_8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6042" y="22465393"/>
          <a:ext cx="610961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66676</xdr:colOff>
      <xdr:row>71</xdr:row>
      <xdr:rowOff>9525</xdr:rowOff>
    </xdr:from>
    <xdr:ext cx="562404" cy="404132"/>
    <xdr:pic>
      <xdr:nvPicPr>
        <xdr:cNvPr id="729" name="Рисунок 728" descr="Гладиолус Nova Lux (Нова Люкс) 5 шт.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997" y="29183239"/>
          <a:ext cx="562404" cy="404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67</xdr:row>
      <xdr:rowOff>0</xdr:rowOff>
    </xdr:from>
    <xdr:ext cx="575583" cy="413657"/>
    <xdr:pic>
      <xdr:nvPicPr>
        <xdr:cNvPr id="730" name="Рисунок 729" descr="Гладиолус Мунлайт Шэдоу (Gladiolus Moonlight Shadow)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6" y="27595286"/>
          <a:ext cx="575583" cy="41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46</xdr:row>
      <xdr:rowOff>9525</xdr:rowOff>
    </xdr:from>
    <xdr:ext cx="626382" cy="369298"/>
    <xdr:pic>
      <xdr:nvPicPr>
        <xdr:cNvPr id="731" name="Рисунок 730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622846" y="19318061"/>
          <a:ext cx="626382" cy="369298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52</xdr:row>
      <xdr:rowOff>1</xdr:rowOff>
    </xdr:from>
    <xdr:ext cx="642257" cy="390524"/>
    <xdr:pic>
      <xdr:nvPicPr>
        <xdr:cNvPr id="732" name="Рисунок 731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8651421" y="21676180"/>
          <a:ext cx="642257" cy="390524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52</xdr:row>
      <xdr:rowOff>371475</xdr:rowOff>
    </xdr:from>
    <xdr:ext cx="632732" cy="413656"/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622847" y="22047654"/>
          <a:ext cx="632732" cy="413656"/>
        </a:xfrm>
        <a:prstGeom prst="rect">
          <a:avLst/>
        </a:prstGeom>
      </xdr:spPr>
    </xdr:pic>
    <xdr:clientData/>
  </xdr:oneCellAnchor>
  <xdr:oneCellAnchor>
    <xdr:from>
      <xdr:col>5</xdr:col>
      <xdr:colOff>3579536</xdr:colOff>
      <xdr:row>45</xdr:row>
      <xdr:rowOff>19050</xdr:rowOff>
    </xdr:from>
    <xdr:ext cx="639263" cy="375557"/>
    <xdr:pic>
      <xdr:nvPicPr>
        <xdr:cNvPr id="734" name="Рисунок 733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614179" y="18932979"/>
          <a:ext cx="639263" cy="3755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44</xdr:row>
      <xdr:rowOff>9525</xdr:rowOff>
    </xdr:from>
    <xdr:ext cx="604158" cy="400958"/>
    <xdr:pic>
      <xdr:nvPicPr>
        <xdr:cNvPr id="735" name="Рисунок 734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613321" y="18528846"/>
          <a:ext cx="604158" cy="400958"/>
        </a:xfrm>
        <a:prstGeom prst="rect">
          <a:avLst/>
        </a:prstGeom>
      </xdr:spPr>
    </xdr:pic>
    <xdr:clientData/>
  </xdr:oneCellAnchor>
  <xdr:oneCellAnchor>
    <xdr:from>
      <xdr:col>5</xdr:col>
      <xdr:colOff>3562350</xdr:colOff>
      <xdr:row>43</xdr:row>
      <xdr:rowOff>9525</xdr:rowOff>
    </xdr:from>
    <xdr:ext cx="639536" cy="394607"/>
    <xdr:pic>
      <xdr:nvPicPr>
        <xdr:cNvPr id="736" name="Рисунок 735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96993" y="18134239"/>
          <a:ext cx="639536" cy="39460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41</xdr:row>
      <xdr:rowOff>0</xdr:rowOff>
    </xdr:from>
    <xdr:ext cx="632733" cy="394608"/>
    <xdr:pic>
      <xdr:nvPicPr>
        <xdr:cNvPr id="737" name="Рисунок 736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613321" y="17335500"/>
          <a:ext cx="632733" cy="394608"/>
        </a:xfrm>
        <a:prstGeom prst="rect">
          <a:avLst/>
        </a:prstGeom>
      </xdr:spPr>
    </xdr:pic>
    <xdr:clientData/>
  </xdr:oneCellAnchor>
  <xdr:oneCellAnchor>
    <xdr:from>
      <xdr:col>6</xdr:col>
      <xdr:colOff>66676</xdr:colOff>
      <xdr:row>48</xdr:row>
      <xdr:rowOff>9525</xdr:rowOff>
    </xdr:from>
    <xdr:ext cx="547007" cy="371475"/>
    <xdr:pic>
      <xdr:nvPicPr>
        <xdr:cNvPr id="738" name="Рисунок 737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8679997" y="20107275"/>
          <a:ext cx="547007" cy="371475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40</xdr:row>
      <xdr:rowOff>28575</xdr:rowOff>
    </xdr:from>
    <xdr:ext cx="632733" cy="394607"/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622845" y="16969468"/>
          <a:ext cx="632733" cy="394607"/>
        </a:xfrm>
        <a:prstGeom prst="rect">
          <a:avLst/>
        </a:prstGeom>
      </xdr:spPr>
    </xdr:pic>
    <xdr:clientData/>
  </xdr:oneCellAnchor>
  <xdr:oneCellAnchor>
    <xdr:from>
      <xdr:col>6</xdr:col>
      <xdr:colOff>57149</xdr:colOff>
      <xdr:row>39</xdr:row>
      <xdr:rowOff>9525</xdr:rowOff>
    </xdr:from>
    <xdr:ext cx="613683" cy="404132"/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8670470" y="16555811"/>
          <a:ext cx="613683" cy="404132"/>
        </a:xfrm>
        <a:prstGeom prst="rect">
          <a:avLst/>
        </a:prstGeom>
      </xdr:spPr>
    </xdr:pic>
    <xdr:clientData/>
  </xdr:oneCellAnchor>
  <xdr:oneCellAnchor>
    <xdr:from>
      <xdr:col>5</xdr:col>
      <xdr:colOff>3571874</xdr:colOff>
      <xdr:row>56</xdr:row>
      <xdr:rowOff>28574</xdr:rowOff>
    </xdr:from>
    <xdr:ext cx="610961" cy="385082"/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8606517" y="23283181"/>
          <a:ext cx="610961" cy="385082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38</xdr:row>
      <xdr:rowOff>9524</xdr:rowOff>
    </xdr:from>
    <xdr:ext cx="632733" cy="388257"/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8622846" y="16161203"/>
          <a:ext cx="632733" cy="388257"/>
        </a:xfrm>
        <a:prstGeom prst="rect">
          <a:avLst/>
        </a:prstGeom>
      </xdr:spPr>
    </xdr:pic>
    <xdr:clientData/>
  </xdr:oneCellAnchor>
  <xdr:oneCellAnchor>
    <xdr:from>
      <xdr:col>5</xdr:col>
      <xdr:colOff>3562349</xdr:colOff>
      <xdr:row>37</xdr:row>
      <xdr:rowOff>19049</xdr:rowOff>
    </xdr:from>
    <xdr:ext cx="630011" cy="385082"/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596992" y="15776120"/>
          <a:ext cx="630011" cy="385082"/>
        </a:xfrm>
        <a:prstGeom prst="rect">
          <a:avLst/>
        </a:prstGeom>
      </xdr:spPr>
    </xdr:pic>
    <xdr:clientData/>
  </xdr:oneCellAnchor>
  <xdr:oneCellAnchor>
    <xdr:from>
      <xdr:col>5</xdr:col>
      <xdr:colOff>3571874</xdr:colOff>
      <xdr:row>34</xdr:row>
      <xdr:rowOff>390525</xdr:rowOff>
    </xdr:from>
    <xdr:ext cx="630011" cy="412297"/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8606517" y="14970579"/>
          <a:ext cx="630011" cy="412297"/>
        </a:xfrm>
        <a:prstGeom prst="rect">
          <a:avLst/>
        </a:prstGeom>
      </xdr:spPr>
    </xdr:pic>
    <xdr:clientData/>
  </xdr:oneCellAnchor>
  <xdr:oneCellAnchor>
    <xdr:from>
      <xdr:col>6</xdr:col>
      <xdr:colOff>972</xdr:colOff>
      <xdr:row>32</xdr:row>
      <xdr:rowOff>457589</xdr:rowOff>
    </xdr:from>
    <xdr:ext cx="570528" cy="367004"/>
    <xdr:pic>
      <xdr:nvPicPr>
        <xdr:cNvPr id="745" name="Рисунок 744" descr="Lilium (Genus), Lilium Asiatic-Grp., Topf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4293" y="14323268"/>
          <a:ext cx="570528" cy="367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32</xdr:row>
      <xdr:rowOff>29351</xdr:rowOff>
    </xdr:from>
    <xdr:ext cx="642258" cy="418323"/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8622846" y="13895030"/>
          <a:ext cx="642258" cy="418323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31</xdr:row>
      <xdr:rowOff>28963</xdr:rowOff>
    </xdr:from>
    <xdr:ext cx="585108" cy="433680"/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8613322" y="13431999"/>
          <a:ext cx="585108" cy="433680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28</xdr:row>
      <xdr:rowOff>495299</xdr:rowOff>
    </xdr:from>
    <xdr:ext cx="613683" cy="480332"/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8641896" y="12428763"/>
          <a:ext cx="613683" cy="480332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26</xdr:row>
      <xdr:rowOff>9524</xdr:rowOff>
    </xdr:from>
    <xdr:ext cx="642258" cy="499382"/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8613321" y="10963274"/>
          <a:ext cx="642258" cy="499382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24</xdr:row>
      <xdr:rowOff>514349</xdr:rowOff>
    </xdr:from>
    <xdr:ext cx="642258" cy="509361"/>
    <xdr:pic>
      <xdr:nvPicPr>
        <xdr:cNvPr id="750" name="Рисунок 749" descr="Lilium (Genus)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421" y="10447563"/>
          <a:ext cx="642258" cy="50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38100</xdr:colOff>
      <xdr:row>21</xdr:row>
      <xdr:rowOff>447674</xdr:rowOff>
    </xdr:from>
    <xdr:ext cx="607792" cy="477612"/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8651421" y="8992960"/>
          <a:ext cx="607792" cy="477612"/>
        </a:xfrm>
        <a:prstGeom prst="rect">
          <a:avLst/>
        </a:prstGeom>
      </xdr:spPr>
    </xdr:pic>
    <xdr:clientData/>
  </xdr:oneCellAnchor>
  <xdr:oneCellAnchor>
    <xdr:from>
      <xdr:col>5</xdr:col>
      <xdr:colOff>3571874</xdr:colOff>
      <xdr:row>21</xdr:row>
      <xdr:rowOff>28575</xdr:rowOff>
    </xdr:from>
    <xdr:ext cx="610961" cy="462643"/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606517" y="8573861"/>
          <a:ext cx="610961" cy="462643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20</xdr:row>
      <xdr:rowOff>0</xdr:rowOff>
    </xdr:from>
    <xdr:ext cx="642257" cy="438150"/>
    <xdr:pic>
      <xdr:nvPicPr>
        <xdr:cNvPr id="753" name="Рисунок 752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22846" y="8096250"/>
          <a:ext cx="642257" cy="438150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19</xdr:row>
      <xdr:rowOff>9526</xdr:rowOff>
    </xdr:from>
    <xdr:ext cx="632732" cy="489856"/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8622847" y="7615919"/>
          <a:ext cx="632732" cy="489856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18</xdr:row>
      <xdr:rowOff>9524</xdr:rowOff>
    </xdr:from>
    <xdr:ext cx="623208" cy="388258"/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22846" y="7221310"/>
          <a:ext cx="623208" cy="388258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17</xdr:row>
      <xdr:rowOff>0</xdr:rowOff>
    </xdr:from>
    <xdr:ext cx="623208" cy="394607"/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22846" y="6817179"/>
          <a:ext cx="623208" cy="394607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16</xdr:row>
      <xdr:rowOff>194</xdr:rowOff>
    </xdr:from>
    <xdr:ext cx="613682" cy="390331"/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622847" y="6422765"/>
          <a:ext cx="613682" cy="390331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</xdr:row>
      <xdr:rowOff>400049</xdr:rowOff>
    </xdr:from>
    <xdr:ext cx="651783" cy="385082"/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13321" y="6033406"/>
          <a:ext cx="651783" cy="385082"/>
        </a:xfrm>
        <a:prstGeom prst="rect">
          <a:avLst/>
        </a:prstGeom>
      </xdr:spPr>
    </xdr:pic>
    <xdr:clientData/>
  </xdr:oneCellAnchor>
  <xdr:oneCellAnchor>
    <xdr:from>
      <xdr:col>6</xdr:col>
      <xdr:colOff>85725</xdr:colOff>
      <xdr:row>14</xdr:row>
      <xdr:rowOff>9524</xdr:rowOff>
    </xdr:from>
    <xdr:ext cx="438150" cy="390525"/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699046" y="5642881"/>
          <a:ext cx="438150" cy="390525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12</xdr:row>
      <xdr:rowOff>381000</xdr:rowOff>
    </xdr:from>
    <xdr:ext cx="623208" cy="375557"/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22846" y="5225143"/>
          <a:ext cx="623208" cy="375557"/>
        </a:xfrm>
        <a:prstGeom prst="rect">
          <a:avLst/>
        </a:prstGeom>
      </xdr:spPr>
    </xdr:pic>
    <xdr:clientData/>
  </xdr:oneCellAnchor>
  <xdr:oneCellAnchor>
    <xdr:from>
      <xdr:col>6</xdr:col>
      <xdr:colOff>85726</xdr:colOff>
      <xdr:row>8</xdr:row>
      <xdr:rowOff>362338</xdr:rowOff>
    </xdr:from>
    <xdr:ext cx="419100" cy="403744"/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99047" y="3628052"/>
          <a:ext cx="419100" cy="403744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12</xdr:row>
      <xdr:rowOff>0</xdr:rowOff>
    </xdr:from>
    <xdr:ext cx="523875" cy="404132"/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22846" y="4844143"/>
          <a:ext cx="523875" cy="404132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10</xdr:row>
      <xdr:rowOff>390525</xdr:rowOff>
    </xdr:from>
    <xdr:ext cx="523875" cy="394607"/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0946" y="4445454"/>
          <a:ext cx="523875" cy="394607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6</xdr:row>
      <xdr:rowOff>19050</xdr:rowOff>
    </xdr:from>
    <xdr:ext cx="504825" cy="375557"/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641896" y="2495550"/>
          <a:ext cx="504825" cy="375557"/>
        </a:xfrm>
        <a:prstGeom prst="rect">
          <a:avLst/>
        </a:prstGeom>
      </xdr:spPr>
    </xdr:pic>
    <xdr:clientData/>
  </xdr:oneCellAnchor>
  <xdr:oneCellAnchor>
    <xdr:from>
      <xdr:col>5</xdr:col>
      <xdr:colOff>3581399</xdr:colOff>
      <xdr:row>162</xdr:row>
      <xdr:rowOff>9525</xdr:rowOff>
    </xdr:from>
    <xdr:ext cx="619125" cy="393095"/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616042" y="64793132"/>
          <a:ext cx="619125" cy="393095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198</xdr:row>
      <xdr:rowOff>438151</xdr:rowOff>
    </xdr:from>
    <xdr:ext cx="613683" cy="496659"/>
    <xdr:pic>
      <xdr:nvPicPr>
        <xdr:cNvPr id="766" name="Рисунок 765" descr="Гладиолус Самара (Samara), 10 шт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1" y="78951365"/>
          <a:ext cx="613683" cy="4966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0</xdr:colOff>
      <xdr:row>196</xdr:row>
      <xdr:rowOff>457199</xdr:rowOff>
    </xdr:from>
    <xdr:ext cx="632733" cy="477611"/>
    <xdr:pic>
      <xdr:nvPicPr>
        <xdr:cNvPr id="767" name="Рисунок 766" descr="Gladiolus-fringed-Toela"/>
        <xdr:cNvPicPr/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78045128"/>
          <a:ext cx="632733" cy="4776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0</xdr:colOff>
      <xdr:row>199</xdr:row>
      <xdr:rowOff>457199</xdr:rowOff>
    </xdr:from>
    <xdr:ext cx="594633" cy="458561"/>
    <xdr:pic>
      <xdr:nvPicPr>
        <xdr:cNvPr id="768" name="Рисунок 767" descr="Гладиолус Кавказ (Gladiolus Caucasus)"/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79433056"/>
          <a:ext cx="594633" cy="4585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19050</xdr:colOff>
      <xdr:row>198</xdr:row>
      <xdr:rowOff>9526</xdr:rowOff>
    </xdr:from>
    <xdr:ext cx="628650" cy="457200"/>
    <xdr:pic>
      <xdr:nvPicPr>
        <xdr:cNvPr id="769" name="Рисунок 768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371" y="78522740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3562350</xdr:colOff>
      <xdr:row>202</xdr:row>
      <xdr:rowOff>19048</xdr:rowOff>
    </xdr:from>
    <xdr:ext cx="639536" cy="397783"/>
    <xdr:pic>
      <xdr:nvPicPr>
        <xdr:cNvPr id="770" name="Рисунок 769" descr="Гладиолус Чимароза "/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6993" y="80382834"/>
          <a:ext cx="639536" cy="3977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0</xdr:colOff>
      <xdr:row>202</xdr:row>
      <xdr:rowOff>390525</xdr:rowOff>
    </xdr:from>
    <xdr:ext cx="581025" cy="394606"/>
    <xdr:pic>
      <xdr:nvPicPr>
        <xdr:cNvPr id="771" name="Рисунок 770" descr="Гладиолус Люмьер (Gladiolus Lumiere)"/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80754311"/>
          <a:ext cx="581025" cy="394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9525</xdr:colOff>
      <xdr:row>204</xdr:row>
      <xdr:rowOff>9525</xdr:rowOff>
    </xdr:from>
    <xdr:ext cx="642258" cy="381000"/>
    <xdr:pic>
      <xdr:nvPicPr>
        <xdr:cNvPr id="772" name="Рисунок 771" descr="Картинки по запросу гладиолус Passos"/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6" y="81162525"/>
          <a:ext cx="642258" cy="381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47625</xdr:colOff>
      <xdr:row>9</xdr:row>
      <xdr:rowOff>390525</xdr:rowOff>
    </xdr:from>
    <xdr:ext cx="523875" cy="419100"/>
    <xdr:pic>
      <xdr:nvPicPr>
        <xdr:cNvPr id="773" name="Рисунок 772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8660946" y="4050846"/>
          <a:ext cx="523875" cy="419100"/>
        </a:xfrm>
        <a:prstGeom prst="rect">
          <a:avLst/>
        </a:prstGeom>
      </xdr:spPr>
    </xdr:pic>
    <xdr:clientData/>
  </xdr:oneCellAnchor>
  <xdr:oneCellAnchor>
    <xdr:from>
      <xdr:col>6</xdr:col>
      <xdr:colOff>9526</xdr:colOff>
      <xdr:row>189</xdr:row>
      <xdr:rowOff>28577</xdr:rowOff>
    </xdr:from>
    <xdr:ext cx="609600" cy="383198"/>
    <xdr:pic>
      <xdr:nvPicPr>
        <xdr:cNvPr id="774" name="Рисунок 773" descr="http://dolinaroz.ru/upload/iblock/a38/a38e464efa497faaf28e9bd704026c1a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7" y="74867863"/>
          <a:ext cx="609600" cy="383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3572265</xdr:colOff>
      <xdr:row>190</xdr:row>
      <xdr:rowOff>10110</xdr:rowOff>
    </xdr:from>
    <xdr:ext cx="621876" cy="370890"/>
    <xdr:pic>
      <xdr:nvPicPr>
        <xdr:cNvPr id="775" name="Рисунок 774" descr="http://dolinaroz.ru/upload/iblock/f75/f754bd19d81c76da996b5cd7c0dadec5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908" y="75244003"/>
          <a:ext cx="621876" cy="37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3562352</xdr:colOff>
      <xdr:row>190</xdr:row>
      <xdr:rowOff>390525</xdr:rowOff>
    </xdr:from>
    <xdr:ext cx="638174" cy="436546"/>
    <xdr:pic>
      <xdr:nvPicPr>
        <xdr:cNvPr id="776" name="Рисунок 775" descr="Картинки по запросу Ranunculus White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6995" y="75624418"/>
          <a:ext cx="638174" cy="43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584</xdr:colOff>
      <xdr:row>191</xdr:row>
      <xdr:rowOff>381000</xdr:rowOff>
    </xdr:from>
    <xdr:ext cx="618735" cy="416184"/>
    <xdr:pic>
      <xdr:nvPicPr>
        <xdr:cNvPr id="777" name="Рисунок 776" descr="Картинки по запросу Ranunculus Yellow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905" y="76009500"/>
          <a:ext cx="618735" cy="41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180</xdr:row>
      <xdr:rowOff>19050</xdr:rowOff>
    </xdr:from>
    <xdr:ext cx="594307" cy="361950"/>
    <xdr:pic>
      <xdr:nvPicPr>
        <xdr:cNvPr id="778" name="Рисунок 777" descr="http://dolinaroz.ru/upload/iblock/39f/39f801a455a7ef73e62c80a88317f15e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6" y="71456550"/>
          <a:ext cx="594307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3571875</xdr:colOff>
      <xdr:row>182</xdr:row>
      <xdr:rowOff>9524</xdr:rowOff>
    </xdr:from>
    <xdr:ext cx="644006" cy="390525"/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06518" y="72236238"/>
          <a:ext cx="644006" cy="390525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167</xdr:row>
      <xdr:rowOff>9525</xdr:rowOff>
    </xdr:from>
    <xdr:ext cx="552449" cy="390525"/>
    <xdr:pic>
      <xdr:nvPicPr>
        <xdr:cNvPr id="780" name="Рисунок 779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13322" y="66616489"/>
          <a:ext cx="552449" cy="390525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169</xdr:row>
      <xdr:rowOff>9915</xdr:rowOff>
    </xdr:from>
    <xdr:ext cx="638175" cy="386195"/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22846" y="67406094"/>
          <a:ext cx="638175" cy="386195"/>
        </a:xfrm>
        <a:prstGeom prst="rect">
          <a:avLst/>
        </a:prstGeom>
      </xdr:spPr>
    </xdr:pic>
    <xdr:clientData/>
  </xdr:oneCellAnchor>
  <xdr:oneCellAnchor>
    <xdr:from>
      <xdr:col>6</xdr:col>
      <xdr:colOff>19050</xdr:colOff>
      <xdr:row>161</xdr:row>
      <xdr:rowOff>9525</xdr:rowOff>
    </xdr:from>
    <xdr:ext cx="640397" cy="400050"/>
    <xdr:pic>
      <xdr:nvPicPr>
        <xdr:cNvPr id="782" name="Рисунок 781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32371" y="64398525"/>
          <a:ext cx="640397" cy="400050"/>
        </a:xfrm>
        <a:prstGeom prst="rect">
          <a:avLst/>
        </a:prstGeom>
      </xdr:spPr>
    </xdr:pic>
    <xdr:clientData/>
  </xdr:oneCellAnchor>
  <xdr:oneCellAnchor>
    <xdr:from>
      <xdr:col>6</xdr:col>
      <xdr:colOff>19828</xdr:colOff>
      <xdr:row>80</xdr:row>
      <xdr:rowOff>9525</xdr:rowOff>
    </xdr:from>
    <xdr:ext cx="599297" cy="400050"/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33149" y="32585025"/>
          <a:ext cx="599297" cy="4000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90</xdr:row>
      <xdr:rowOff>381000</xdr:rowOff>
    </xdr:from>
    <xdr:ext cx="600075" cy="409770"/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8613321" y="36902571"/>
          <a:ext cx="600075" cy="409770"/>
        </a:xfrm>
        <a:prstGeom prst="rect">
          <a:avLst/>
        </a:prstGeom>
      </xdr:spPr>
    </xdr:pic>
    <xdr:clientData/>
  </xdr:oneCellAnchor>
  <xdr:oneCellAnchor>
    <xdr:from>
      <xdr:col>6</xdr:col>
      <xdr:colOff>1</xdr:colOff>
      <xdr:row>116</xdr:row>
      <xdr:rowOff>390525</xdr:rowOff>
    </xdr:from>
    <xdr:ext cx="628650" cy="429208"/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613322" y="47171882"/>
          <a:ext cx="628650" cy="429208"/>
        </a:xfrm>
        <a:prstGeom prst="rect">
          <a:avLst/>
        </a:prstGeom>
      </xdr:spPr>
    </xdr:pic>
    <xdr:clientData/>
  </xdr:oneCellAnchor>
  <xdr:oneCellAnchor>
    <xdr:from>
      <xdr:col>6</xdr:col>
      <xdr:colOff>10109</xdr:colOff>
      <xdr:row>63</xdr:row>
      <xdr:rowOff>1</xdr:rowOff>
    </xdr:from>
    <xdr:ext cx="609016" cy="409769"/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23430" y="26016858"/>
          <a:ext cx="609016" cy="409769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30</xdr:row>
      <xdr:rowOff>28575</xdr:rowOff>
    </xdr:from>
    <xdr:ext cx="654009" cy="495494"/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51421" y="12941754"/>
          <a:ext cx="654009" cy="495494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27</xdr:row>
      <xdr:rowOff>485775</xdr:rowOff>
    </xdr:from>
    <xdr:ext cx="619125" cy="495494"/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41896" y="11929382"/>
          <a:ext cx="619125" cy="495494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26</xdr:row>
      <xdr:rowOff>476250</xdr:rowOff>
    </xdr:from>
    <xdr:ext cx="628651" cy="523875"/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622845" y="11430000"/>
          <a:ext cx="628651" cy="523875"/>
        </a:xfrm>
        <a:prstGeom prst="rect">
          <a:avLst/>
        </a:prstGeom>
      </xdr:spPr>
    </xdr:pic>
    <xdr:clientData/>
  </xdr:oneCellAnchor>
  <xdr:oneCellAnchor>
    <xdr:from>
      <xdr:col>6</xdr:col>
      <xdr:colOff>38489</xdr:colOff>
      <xdr:row>23</xdr:row>
      <xdr:rowOff>28963</xdr:rowOff>
    </xdr:from>
    <xdr:ext cx="618736" cy="418712"/>
    <xdr:pic>
      <xdr:nvPicPr>
        <xdr:cNvPr id="790" name="Рисунок 789" descr="Лилия Монтезума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10" y="9499534"/>
          <a:ext cx="618736" cy="418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19439</xdr:colOff>
      <xdr:row>24</xdr:row>
      <xdr:rowOff>19050</xdr:rowOff>
    </xdr:from>
    <xdr:ext cx="628261" cy="523875"/>
    <xdr:pic>
      <xdr:nvPicPr>
        <xdr:cNvPr id="791" name="Рисунок 790" descr="Lilium Oriental-Grp.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760" y="9952264"/>
          <a:ext cx="628261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194</xdr:row>
      <xdr:rowOff>9525</xdr:rowOff>
    </xdr:from>
    <xdr:ext cx="638175" cy="447675"/>
    <xdr:pic>
      <xdr:nvPicPr>
        <xdr:cNvPr id="792" name="Рисунок 791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3321" y="76672168"/>
          <a:ext cx="6381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194</xdr:row>
      <xdr:rowOff>450349</xdr:rowOff>
    </xdr:from>
    <xdr:ext cx="647700" cy="473576"/>
    <xdr:pic>
      <xdr:nvPicPr>
        <xdr:cNvPr id="793" name="Рисунок 792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8622846" y="77112992"/>
          <a:ext cx="647700" cy="473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19049</xdr:colOff>
      <xdr:row>200</xdr:row>
      <xdr:rowOff>435429</xdr:rowOff>
    </xdr:from>
    <xdr:ext cx="609599" cy="478971"/>
    <xdr:pic>
      <xdr:nvPicPr>
        <xdr:cNvPr id="794" name="Рисунок 79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8632370" y="79873929"/>
          <a:ext cx="609599" cy="478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3571876</xdr:colOff>
      <xdr:row>204</xdr:row>
      <xdr:rowOff>361950</xdr:rowOff>
    </xdr:from>
    <xdr:ext cx="647700" cy="419100"/>
    <xdr:pic>
      <xdr:nvPicPr>
        <xdr:cNvPr id="795" name="Рисунок 794" descr="https://www.moysad.ru/sites/default/files/styles/adaptive/public/cml-files/import_files/31/315af576-67c8-11e4-aae9-902b344498c0_557c2e8d-b1ff-11e6-84da-902b344498c0.jpeg?itok=kuUYa0UW"/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519" y="81514950"/>
          <a:ext cx="647700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3571875</xdr:colOff>
      <xdr:row>42</xdr:row>
      <xdr:rowOff>1</xdr:rowOff>
    </xdr:from>
    <xdr:ext cx="620485" cy="381000"/>
    <xdr:pic>
      <xdr:nvPicPr>
        <xdr:cNvPr id="796" name="Рисунок 795" descr="Гладиолус Крупноцветковый Rose Supreme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518" y="17730108"/>
          <a:ext cx="62048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57</xdr:row>
      <xdr:rowOff>9525</xdr:rowOff>
    </xdr:from>
    <xdr:ext cx="623208" cy="395078"/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622846" y="23658739"/>
          <a:ext cx="623208" cy="395078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58</xdr:row>
      <xdr:rowOff>0</xdr:rowOff>
    </xdr:from>
    <xdr:ext cx="642258" cy="414046"/>
    <xdr:pic>
      <xdr:nvPicPr>
        <xdr:cNvPr id="798" name="Рисунок 797" descr="Гладиолус Рома (Roma), 5 шт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421" y="24043821"/>
          <a:ext cx="642258" cy="414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66675</xdr:colOff>
      <xdr:row>70</xdr:row>
      <xdr:rowOff>9524</xdr:rowOff>
    </xdr:from>
    <xdr:ext cx="556533" cy="388257"/>
    <xdr:pic>
      <xdr:nvPicPr>
        <xdr:cNvPr id="799" name="Рисунок 798" descr="Гладиолус Зизани (Zizanie), 10 шт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996" y="28788631"/>
          <a:ext cx="556533" cy="38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72</xdr:row>
      <xdr:rowOff>371475</xdr:rowOff>
    </xdr:from>
    <xdr:ext cx="547007" cy="418322"/>
    <xdr:pic>
      <xdr:nvPicPr>
        <xdr:cNvPr id="800" name="Рисунок 799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9521" y="29939796"/>
          <a:ext cx="547007" cy="418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73</xdr:row>
      <xdr:rowOff>381000</xdr:rowOff>
    </xdr:from>
    <xdr:ext cx="566058" cy="428041"/>
    <xdr:pic>
      <xdr:nvPicPr>
        <xdr:cNvPr id="801" name="Рисунок 800" descr="Гладиолус Крупноцветковый White Prosperity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9521" y="30343929"/>
          <a:ext cx="566058" cy="428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95250</xdr:colOff>
      <xdr:row>76</xdr:row>
      <xdr:rowOff>9525</xdr:rowOff>
    </xdr:from>
    <xdr:ext cx="556533" cy="431467"/>
    <xdr:pic>
      <xdr:nvPicPr>
        <xdr:cNvPr id="802" name="Рисунок 801" descr="Гладиолус Краснодар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71" y="31156275"/>
          <a:ext cx="556533" cy="431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57150</xdr:colOff>
      <xdr:row>88</xdr:row>
      <xdr:rowOff>381000</xdr:rowOff>
    </xdr:from>
    <xdr:ext cx="556533" cy="404326"/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70471" y="36113357"/>
          <a:ext cx="556533" cy="404326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96</xdr:row>
      <xdr:rowOff>19050</xdr:rowOff>
    </xdr:from>
    <xdr:ext cx="585108" cy="404328"/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8651421" y="38908264"/>
          <a:ext cx="585108" cy="404328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107</xdr:row>
      <xdr:rowOff>9526</xdr:rowOff>
    </xdr:from>
    <xdr:ext cx="556533" cy="342899"/>
    <xdr:pic>
      <xdr:nvPicPr>
        <xdr:cNvPr id="805" name="Рисунок 804" descr="Картинки по запросу Dahlia Stratos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421" y="43239419"/>
          <a:ext cx="556533" cy="34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</xdr:colOff>
      <xdr:row>114</xdr:row>
      <xdr:rowOff>9525</xdr:rowOff>
    </xdr:from>
    <xdr:ext cx="604158" cy="394606"/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8622846" y="46001668"/>
          <a:ext cx="604158" cy="394606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121</xdr:row>
      <xdr:rowOff>0</xdr:rowOff>
    </xdr:from>
    <xdr:ext cx="623208" cy="423765"/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622846" y="48754393"/>
          <a:ext cx="623208" cy="423765"/>
        </a:xfrm>
        <a:prstGeom prst="rect">
          <a:avLst/>
        </a:prstGeom>
      </xdr:spPr>
    </xdr:pic>
    <xdr:clientData/>
  </xdr:oneCellAnchor>
  <xdr:oneCellAnchor>
    <xdr:from>
      <xdr:col>6</xdr:col>
      <xdr:colOff>26020</xdr:colOff>
      <xdr:row>124</xdr:row>
      <xdr:rowOff>28575</xdr:rowOff>
    </xdr:from>
    <xdr:ext cx="568611" cy="363948"/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8639341" y="49966789"/>
          <a:ext cx="568611" cy="363948"/>
        </a:xfrm>
        <a:prstGeom prst="rect">
          <a:avLst/>
        </a:prstGeom>
      </xdr:spPr>
    </xdr:pic>
    <xdr:clientData/>
  </xdr:oneCellAnchor>
  <xdr:oneCellAnchor>
    <xdr:from>
      <xdr:col>6</xdr:col>
      <xdr:colOff>38099</xdr:colOff>
      <xdr:row>127</xdr:row>
      <xdr:rowOff>9525</xdr:rowOff>
    </xdr:from>
    <xdr:ext cx="575583" cy="394382"/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8651420" y="51131561"/>
          <a:ext cx="575583" cy="394382"/>
        </a:xfrm>
        <a:prstGeom prst="rect">
          <a:avLst/>
        </a:prstGeom>
      </xdr:spPr>
    </xdr:pic>
    <xdr:clientData/>
  </xdr:oneCellAnchor>
  <xdr:oneCellAnchor>
    <xdr:from>
      <xdr:col>6</xdr:col>
      <xdr:colOff>19049</xdr:colOff>
      <xdr:row>129</xdr:row>
      <xdr:rowOff>19051</xdr:rowOff>
    </xdr:from>
    <xdr:ext cx="616858" cy="361950"/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8632370" y="51930301"/>
          <a:ext cx="616858" cy="361950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131</xdr:row>
      <xdr:rowOff>390525</xdr:rowOff>
    </xdr:from>
    <xdr:ext cx="642258" cy="394608"/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8622846" y="53090989"/>
          <a:ext cx="642258" cy="394608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132</xdr:row>
      <xdr:rowOff>390525</xdr:rowOff>
    </xdr:from>
    <xdr:ext cx="613683" cy="409230"/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622845" y="53485596"/>
          <a:ext cx="613683" cy="409230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135</xdr:row>
      <xdr:rowOff>0</xdr:rowOff>
    </xdr:from>
    <xdr:ext cx="594633" cy="404326"/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622846" y="54278893"/>
          <a:ext cx="594633" cy="404326"/>
        </a:xfrm>
        <a:prstGeom prst="rect">
          <a:avLst/>
        </a:prstGeom>
      </xdr:spPr>
    </xdr:pic>
    <xdr:clientData/>
  </xdr:oneCellAnchor>
  <xdr:oneCellAnchor>
    <xdr:from>
      <xdr:col>5</xdr:col>
      <xdr:colOff>3581398</xdr:colOff>
      <xdr:row>138</xdr:row>
      <xdr:rowOff>390525</xdr:rowOff>
    </xdr:from>
    <xdr:ext cx="601437" cy="395398"/>
    <xdr:pic>
      <xdr:nvPicPr>
        <xdr:cNvPr id="814" name="Рисунок 8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flipH="1">
          <a:off x="8616041" y="55853239"/>
          <a:ext cx="601437" cy="395398"/>
        </a:xfrm>
        <a:prstGeom prst="rect">
          <a:avLst/>
        </a:prstGeom>
      </xdr:spPr>
    </xdr:pic>
    <xdr:clientData/>
  </xdr:oneCellAnchor>
  <xdr:oneCellAnchor>
    <xdr:from>
      <xdr:col>6</xdr:col>
      <xdr:colOff>9524</xdr:colOff>
      <xdr:row>162</xdr:row>
      <xdr:rowOff>381000</xdr:rowOff>
    </xdr:from>
    <xdr:ext cx="632733" cy="409827"/>
    <xdr:pic>
      <xdr:nvPicPr>
        <xdr:cNvPr id="815" name="Рисунок 814" descr="Картинки по запросу Hemerocallis Stella d'Oro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5" y="65164607"/>
          <a:ext cx="632733" cy="409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9524</xdr:colOff>
      <xdr:row>196</xdr:row>
      <xdr:rowOff>0</xdr:rowOff>
    </xdr:from>
    <xdr:ext cx="638175" cy="476250"/>
    <xdr:pic>
      <xdr:nvPicPr>
        <xdr:cNvPr id="816" name="Рисунок 81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845" y="77587929"/>
          <a:ext cx="638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0</xdr:colOff>
      <xdr:row>208</xdr:row>
      <xdr:rowOff>19051</xdr:rowOff>
    </xdr:from>
    <xdr:to>
      <xdr:col>6</xdr:col>
      <xdr:colOff>571499</xdr:colOff>
      <xdr:row>209</xdr:row>
      <xdr:rowOff>5444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8722179" y="82600801"/>
          <a:ext cx="571499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13610</xdr:colOff>
      <xdr:row>208</xdr:row>
      <xdr:rowOff>391885</xdr:rowOff>
    </xdr:from>
    <xdr:to>
      <xdr:col>7</xdr:col>
      <xdr:colOff>40821</xdr:colOff>
      <xdr:row>209</xdr:row>
      <xdr:rowOff>363312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735789" y="82973635"/>
          <a:ext cx="612318" cy="366034"/>
        </a:xfrm>
        <a:prstGeom prst="rect">
          <a:avLst/>
        </a:prstGeom>
      </xdr:spPr>
    </xdr:pic>
    <xdr:clientData/>
  </xdr:twoCellAnchor>
  <xdr:twoCellAnchor editAs="oneCell">
    <xdr:from>
      <xdr:col>6</xdr:col>
      <xdr:colOff>2722</xdr:colOff>
      <xdr:row>207</xdr:row>
      <xdr:rowOff>30005</xdr:rowOff>
    </xdr:from>
    <xdr:to>
      <xdr:col>6</xdr:col>
      <xdr:colOff>557892</xdr:colOff>
      <xdr:row>208</xdr:row>
      <xdr:rowOff>0</xdr:rowOff>
    </xdr:to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724901" y="82217148"/>
          <a:ext cx="555170" cy="364602"/>
        </a:xfrm>
        <a:prstGeom prst="rect">
          <a:avLst/>
        </a:prstGeom>
      </xdr:spPr>
    </xdr:pic>
    <xdr:clientData/>
  </xdr:twoCellAnchor>
  <xdr:twoCellAnchor editAs="oneCell">
    <xdr:from>
      <xdr:col>5</xdr:col>
      <xdr:colOff>3565072</xdr:colOff>
      <xdr:row>209</xdr:row>
      <xdr:rowOff>375898</xdr:rowOff>
    </xdr:from>
    <xdr:to>
      <xdr:col>6</xdr:col>
      <xdr:colOff>545647</xdr:colOff>
      <xdr:row>211</xdr:row>
      <xdr:rowOff>31297</xdr:rowOff>
    </xdr:to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708572" y="83352255"/>
          <a:ext cx="559254" cy="444613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211</xdr:row>
      <xdr:rowOff>28143</xdr:rowOff>
    </xdr:from>
    <xdr:to>
      <xdr:col>7</xdr:col>
      <xdr:colOff>9525</xdr:colOff>
      <xdr:row>212</xdr:row>
      <xdr:rowOff>28574</xdr:rowOff>
    </xdr:to>
    <xdr:pic>
      <xdr:nvPicPr>
        <xdr:cNvPr id="821" name="Рисунок 820" descr="Гладиолус Nova Lux (Нова Люкс) 5 шт.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963" y="2714193"/>
          <a:ext cx="433387" cy="362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3943351</xdr:colOff>
      <xdr:row>212</xdr:row>
      <xdr:rowOff>11904</xdr:rowOff>
    </xdr:from>
    <xdr:to>
      <xdr:col>7</xdr:col>
      <xdr:colOff>9525</xdr:colOff>
      <xdr:row>213</xdr:row>
      <xdr:rowOff>19050</xdr:rowOff>
    </xdr:to>
    <xdr:pic>
      <xdr:nvPicPr>
        <xdr:cNvPr id="822" name="Рисунок 821" descr="Гладиолус Крупноцветковый Rose Supreme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1" y="3059904"/>
          <a:ext cx="476249" cy="33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212</xdr:row>
      <xdr:rowOff>323849</xdr:rowOff>
    </xdr:from>
    <xdr:to>
      <xdr:col>7</xdr:col>
      <xdr:colOff>9525</xdr:colOff>
      <xdr:row>214</xdr:row>
      <xdr:rowOff>13607</xdr:rowOff>
    </xdr:to>
    <xdr:pic>
      <xdr:nvPicPr>
        <xdr:cNvPr id="823" name="Рисунок 822" descr="Гладиолус Крупноцветковый Spic and Span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2179" y="84484028"/>
          <a:ext cx="594632" cy="47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214</xdr:row>
      <xdr:rowOff>30957</xdr:rowOff>
    </xdr:from>
    <xdr:to>
      <xdr:col>7</xdr:col>
      <xdr:colOff>0</xdr:colOff>
      <xdr:row>215</xdr:row>
      <xdr:rowOff>18663</xdr:rowOff>
    </xdr:to>
    <xdr:pic>
      <xdr:nvPicPr>
        <xdr:cNvPr id="824" name="Рисунок 823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2180" y="84980350"/>
          <a:ext cx="585106" cy="38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3943350</xdr:colOff>
      <xdr:row>214</xdr:row>
      <xdr:rowOff>333373</xdr:rowOff>
    </xdr:from>
    <xdr:to>
      <xdr:col>7</xdr:col>
      <xdr:colOff>19050</xdr:colOff>
      <xdr:row>215</xdr:row>
      <xdr:rowOff>304799</xdr:rowOff>
    </xdr:to>
    <xdr:pic>
      <xdr:nvPicPr>
        <xdr:cNvPr id="825" name="Рисунок 82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39100" y="4029073"/>
          <a:ext cx="485775" cy="30480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215</xdr:row>
      <xdr:rowOff>323848</xdr:rowOff>
    </xdr:from>
    <xdr:to>
      <xdr:col>7</xdr:col>
      <xdr:colOff>28575</xdr:colOff>
      <xdr:row>216</xdr:row>
      <xdr:rowOff>285750</xdr:rowOff>
    </xdr:to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77201" y="4352923"/>
          <a:ext cx="457199" cy="28575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217</xdr:row>
      <xdr:rowOff>0</xdr:rowOff>
    </xdr:from>
    <xdr:to>
      <xdr:col>7</xdr:col>
      <xdr:colOff>47625</xdr:colOff>
      <xdr:row>218</xdr:row>
      <xdr:rowOff>95250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058150" y="4648200"/>
          <a:ext cx="495300" cy="342900"/>
        </a:xfrm>
        <a:prstGeom prst="rect">
          <a:avLst/>
        </a:prstGeom>
      </xdr:spPr>
    </xdr:pic>
    <xdr:clientData/>
  </xdr:twoCellAnchor>
  <xdr:twoCellAnchor editAs="oneCell">
    <xdr:from>
      <xdr:col>5</xdr:col>
      <xdr:colOff>3933825</xdr:colOff>
      <xdr:row>217</xdr:row>
      <xdr:rowOff>276225</xdr:rowOff>
    </xdr:from>
    <xdr:to>
      <xdr:col>7</xdr:col>
      <xdr:colOff>47625</xdr:colOff>
      <xdr:row>218</xdr:row>
      <xdr:rowOff>371475</xdr:rowOff>
    </xdr:to>
    <xdr:pic>
      <xdr:nvPicPr>
        <xdr:cNvPr id="828" name="Рисунок 827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8029575" y="4924425"/>
          <a:ext cx="523875" cy="342900"/>
        </a:xfrm>
        <a:prstGeom prst="rect">
          <a:avLst/>
        </a:prstGeom>
      </xdr:spPr>
    </xdr:pic>
    <xdr:clientData/>
  </xdr:twoCellAnchor>
  <xdr:twoCellAnchor editAs="oneCell">
    <xdr:from>
      <xdr:col>6</xdr:col>
      <xdr:colOff>2722</xdr:colOff>
      <xdr:row>218</xdr:row>
      <xdr:rowOff>342900</xdr:rowOff>
    </xdr:from>
    <xdr:to>
      <xdr:col>6</xdr:col>
      <xdr:colOff>571500</xdr:colOff>
      <xdr:row>220</xdr:row>
      <xdr:rowOff>28574</xdr:rowOff>
    </xdr:to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8724901" y="86870721"/>
          <a:ext cx="568778" cy="474889"/>
        </a:xfrm>
        <a:prstGeom prst="rect">
          <a:avLst/>
        </a:prstGeom>
      </xdr:spPr>
    </xdr:pic>
    <xdr:clientData/>
  </xdr:twoCellAnchor>
  <xdr:twoCellAnchor editAs="oneCell">
    <xdr:from>
      <xdr:col>6</xdr:col>
      <xdr:colOff>2721</xdr:colOff>
      <xdr:row>220</xdr:row>
      <xdr:rowOff>38099</xdr:rowOff>
    </xdr:from>
    <xdr:to>
      <xdr:col>6</xdr:col>
      <xdr:colOff>571500</xdr:colOff>
      <xdr:row>220</xdr:row>
      <xdr:rowOff>381746</xdr:rowOff>
    </xdr:to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724900" y="87355135"/>
          <a:ext cx="568779" cy="343647"/>
        </a:xfrm>
        <a:prstGeom prst="rect">
          <a:avLst/>
        </a:prstGeom>
      </xdr:spPr>
    </xdr:pic>
    <xdr:clientData/>
  </xdr:twoCellAnchor>
  <xdr:twoCellAnchor editAs="oneCell">
    <xdr:from>
      <xdr:col>6</xdr:col>
      <xdr:colOff>2722</xdr:colOff>
      <xdr:row>220</xdr:row>
      <xdr:rowOff>380998</xdr:rowOff>
    </xdr:from>
    <xdr:to>
      <xdr:col>6</xdr:col>
      <xdr:colOff>557892</xdr:colOff>
      <xdr:row>222</xdr:row>
      <xdr:rowOff>9525</xdr:rowOff>
    </xdr:to>
    <xdr:pic>
      <xdr:nvPicPr>
        <xdr:cNvPr id="831" name="Рисунок 830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724901" y="87698034"/>
          <a:ext cx="555170" cy="417741"/>
        </a:xfrm>
        <a:prstGeom prst="rect">
          <a:avLst/>
        </a:prstGeom>
      </xdr:spPr>
    </xdr:pic>
    <xdr:clientData/>
  </xdr:twoCellAnchor>
  <xdr:twoCellAnchor editAs="oneCell">
    <xdr:from>
      <xdr:col>6</xdr:col>
      <xdr:colOff>2720</xdr:colOff>
      <xdr:row>222</xdr:row>
      <xdr:rowOff>19049</xdr:rowOff>
    </xdr:from>
    <xdr:to>
      <xdr:col>6</xdr:col>
      <xdr:colOff>571500</xdr:colOff>
      <xdr:row>222</xdr:row>
      <xdr:rowOff>352425</xdr:rowOff>
    </xdr:to>
    <xdr:pic>
      <xdr:nvPicPr>
        <xdr:cNvPr id="832" name="Рисунок 831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8724899" y="88125299"/>
          <a:ext cx="568780" cy="333376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206</xdr:row>
      <xdr:rowOff>0</xdr:rowOff>
    </xdr:from>
    <xdr:ext cx="304800" cy="190500"/>
    <xdr:sp macro="" textlink="">
      <xdr:nvSpPr>
        <xdr:cNvPr id="833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8722179" y="76417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206</xdr:row>
      <xdr:rowOff>0</xdr:rowOff>
    </xdr:from>
    <xdr:ext cx="304800" cy="190500"/>
    <xdr:sp macro="" textlink="">
      <xdr:nvSpPr>
        <xdr:cNvPr id="834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8722179" y="76417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206</xdr:row>
      <xdr:rowOff>0</xdr:rowOff>
    </xdr:from>
    <xdr:ext cx="304800" cy="190500"/>
    <xdr:sp macro="" textlink="">
      <xdr:nvSpPr>
        <xdr:cNvPr id="835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8722179" y="76417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206</xdr:row>
      <xdr:rowOff>0</xdr:rowOff>
    </xdr:from>
    <xdr:ext cx="304800" cy="190500"/>
    <xdr:sp macro="" textlink="">
      <xdr:nvSpPr>
        <xdr:cNvPr id="836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8722179" y="76417714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1005794</xdr:colOff>
      <xdr:row>0</xdr:row>
      <xdr:rowOff>0</xdr:rowOff>
    </xdr:from>
    <xdr:to>
      <xdr:col>14</xdr:col>
      <xdr:colOff>933979</xdr:colOff>
      <xdr:row>3</xdr:row>
      <xdr:rowOff>30183</xdr:rowOff>
    </xdr:to>
    <xdr:pic>
      <xdr:nvPicPr>
        <xdr:cNvPr id="837" name="Рисунок 83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5544" y="0"/>
          <a:ext cx="2540756" cy="16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196</xdr:row>
      <xdr:rowOff>0</xdr:rowOff>
    </xdr:from>
    <xdr:to>
      <xdr:col>5</xdr:col>
      <xdr:colOff>304800</xdr:colOff>
      <xdr:row>197</xdr:row>
      <xdr:rowOff>1</xdr:rowOff>
    </xdr:to>
    <xdr:sp macro="" textlink="">
      <xdr:nvSpPr>
        <xdr:cNvPr id="2" name="AutoShape 1" descr="https://www.f-views.com/wp-content/uploads/FA-11-0787.jpg"/>
        <xdr:cNvSpPr>
          <a:spLocks noChangeAspect="1" noChangeArrowheads="1"/>
        </xdr:cNvSpPr>
      </xdr:nvSpPr>
      <xdr:spPr bwMode="auto">
        <a:xfrm>
          <a:off x="6229350" y="8096250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200</xdr:row>
      <xdr:rowOff>0</xdr:rowOff>
    </xdr:from>
    <xdr:to>
      <xdr:col>5</xdr:col>
      <xdr:colOff>304800</xdr:colOff>
      <xdr:row>201</xdr:row>
      <xdr:rowOff>1</xdr:rowOff>
    </xdr:to>
    <xdr:sp macro="" textlink="">
      <xdr:nvSpPr>
        <xdr:cNvPr id="3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6229350" y="8256270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193</xdr:row>
      <xdr:rowOff>1</xdr:rowOff>
    </xdr:from>
    <xdr:to>
      <xdr:col>5</xdr:col>
      <xdr:colOff>466725</xdr:colOff>
      <xdr:row>194</xdr:row>
      <xdr:rowOff>19049</xdr:rowOff>
    </xdr:to>
    <xdr:pic>
      <xdr:nvPicPr>
        <xdr:cNvPr id="4" name="Рисунок 3" descr="http://dolinaroz.ru/upload/iblock/a38/a38e464efa497faaf28e9bd704026c1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79524226"/>
          <a:ext cx="466725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3800863</xdr:colOff>
      <xdr:row>194</xdr:row>
      <xdr:rowOff>29160</xdr:rowOff>
    </xdr:from>
    <xdr:to>
      <xdr:col>5</xdr:col>
      <xdr:colOff>476250</xdr:colOff>
      <xdr:row>195</xdr:row>
      <xdr:rowOff>1</xdr:rowOff>
    </xdr:to>
    <xdr:pic>
      <xdr:nvPicPr>
        <xdr:cNvPr id="5" name="Рисунок 4" descr="http://dolinaroz.ru/upload/iblock/f75/f754bd19d81c76da996b5cd7c0dadec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0213" y="79953435"/>
          <a:ext cx="485387" cy="37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</xdr:colOff>
      <xdr:row>195</xdr:row>
      <xdr:rowOff>0</xdr:rowOff>
    </xdr:from>
    <xdr:to>
      <xdr:col>5</xdr:col>
      <xdr:colOff>476251</xdr:colOff>
      <xdr:row>196</xdr:row>
      <xdr:rowOff>36495</xdr:rowOff>
    </xdr:to>
    <xdr:pic>
      <xdr:nvPicPr>
        <xdr:cNvPr id="6" name="Рисунок 5" descr="Картинки по запросу Ranunculus Whit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3" y="80562450"/>
          <a:ext cx="476248" cy="43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196</xdr:row>
      <xdr:rowOff>0</xdr:rowOff>
    </xdr:from>
    <xdr:to>
      <xdr:col>5</xdr:col>
      <xdr:colOff>304800</xdr:colOff>
      <xdr:row>197</xdr:row>
      <xdr:rowOff>1</xdr:rowOff>
    </xdr:to>
    <xdr:sp macro="" textlink="">
      <xdr:nvSpPr>
        <xdr:cNvPr id="7" name="AutoShape 6" descr="Картинки по запросу Ranunculus Yellow"/>
        <xdr:cNvSpPr>
          <a:spLocks noChangeAspect="1" noChangeArrowheads="1"/>
        </xdr:cNvSpPr>
      </xdr:nvSpPr>
      <xdr:spPr bwMode="auto">
        <a:xfrm>
          <a:off x="6229350" y="8096250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196</xdr:row>
      <xdr:rowOff>0</xdr:rowOff>
    </xdr:from>
    <xdr:to>
      <xdr:col>5</xdr:col>
      <xdr:colOff>304800</xdr:colOff>
      <xdr:row>197</xdr:row>
      <xdr:rowOff>1</xdr:rowOff>
    </xdr:to>
    <xdr:sp macro="" textlink="">
      <xdr:nvSpPr>
        <xdr:cNvPr id="8" name="AutoShape 7" descr="Картинки по запросу Ranunculus Yellow"/>
        <xdr:cNvSpPr>
          <a:spLocks noChangeAspect="1" noChangeArrowheads="1"/>
        </xdr:cNvSpPr>
      </xdr:nvSpPr>
      <xdr:spPr bwMode="auto">
        <a:xfrm>
          <a:off x="6229350" y="8096250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3791535</xdr:colOff>
      <xdr:row>196</xdr:row>
      <xdr:rowOff>38100</xdr:rowOff>
    </xdr:from>
    <xdr:to>
      <xdr:col>5</xdr:col>
      <xdr:colOff>476250</xdr:colOff>
      <xdr:row>197</xdr:row>
      <xdr:rowOff>1</xdr:rowOff>
    </xdr:to>
    <xdr:pic>
      <xdr:nvPicPr>
        <xdr:cNvPr id="9" name="Рисунок 8" descr="Картинки по запросу Ranunculus Yell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885" y="80762475"/>
          <a:ext cx="49471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197</xdr:row>
      <xdr:rowOff>371475</xdr:rowOff>
    </xdr:from>
    <xdr:to>
      <xdr:col>6</xdr:col>
      <xdr:colOff>0</xdr:colOff>
      <xdr:row>199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38875" y="81495900"/>
          <a:ext cx="476250" cy="42862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199</xdr:row>
      <xdr:rowOff>0</xdr:rowOff>
    </xdr:from>
    <xdr:to>
      <xdr:col>5</xdr:col>
      <xdr:colOff>476250</xdr:colOff>
      <xdr:row>200</xdr:row>
      <xdr:rowOff>-1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38875" y="81924525"/>
          <a:ext cx="4667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199</xdr:row>
      <xdr:rowOff>400049</xdr:rowOff>
    </xdr:from>
    <xdr:to>
      <xdr:col>5</xdr:col>
      <xdr:colOff>476250</xdr:colOff>
      <xdr:row>200</xdr:row>
      <xdr:rowOff>390523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48400" y="82324574"/>
          <a:ext cx="457200" cy="3905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189</xdr:row>
      <xdr:rowOff>28575</xdr:rowOff>
    </xdr:from>
    <xdr:to>
      <xdr:col>5</xdr:col>
      <xdr:colOff>428626</xdr:colOff>
      <xdr:row>190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48400" y="78190725"/>
          <a:ext cx="409576" cy="371476"/>
        </a:xfrm>
        <a:prstGeom prst="rect">
          <a:avLst/>
        </a:prstGeom>
      </xdr:spPr>
    </xdr:pic>
    <xdr:clientData/>
  </xdr:twoCellAnchor>
  <xdr:twoCellAnchor editAs="oneCell">
    <xdr:from>
      <xdr:col>4</xdr:col>
      <xdr:colOff>3792309</xdr:colOff>
      <xdr:row>189</xdr:row>
      <xdr:rowOff>390719</xdr:rowOff>
    </xdr:from>
    <xdr:to>
      <xdr:col>5</xdr:col>
      <xdr:colOff>400050</xdr:colOff>
      <xdr:row>191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11659" y="78552869"/>
          <a:ext cx="436791" cy="409381"/>
        </a:xfrm>
        <a:prstGeom prst="rect">
          <a:avLst/>
        </a:prstGeom>
      </xdr:spPr>
    </xdr:pic>
    <xdr:clientData/>
  </xdr:twoCellAnchor>
  <xdr:twoCellAnchor editAs="oneCell">
    <xdr:from>
      <xdr:col>5</xdr:col>
      <xdr:colOff>972</xdr:colOff>
      <xdr:row>190</xdr:row>
      <xdr:rowOff>390719</xdr:rowOff>
    </xdr:from>
    <xdr:to>
      <xdr:col>5</xdr:col>
      <xdr:colOff>476250</xdr:colOff>
      <xdr:row>192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230322" y="78952919"/>
          <a:ext cx="475278" cy="40938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179</xdr:row>
      <xdr:rowOff>0</xdr:rowOff>
    </xdr:from>
    <xdr:to>
      <xdr:col>5</xdr:col>
      <xdr:colOff>476251</xdr:colOff>
      <xdr:row>180</xdr:row>
      <xdr:rowOff>-1</xdr:rowOff>
    </xdr:to>
    <xdr:pic>
      <xdr:nvPicPr>
        <xdr:cNvPr id="16" name="Рисунок 15" descr="http://dolinaroz.ru/upload/iblock/39f/39f801a455a7ef73e62c80a88317f15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73923525"/>
          <a:ext cx="4762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180</xdr:row>
      <xdr:rowOff>0</xdr:rowOff>
    </xdr:from>
    <xdr:to>
      <xdr:col>6</xdr:col>
      <xdr:colOff>9526</xdr:colOff>
      <xdr:row>181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229351" y="74323575"/>
          <a:ext cx="49530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180</xdr:row>
      <xdr:rowOff>400049</xdr:rowOff>
    </xdr:from>
    <xdr:to>
      <xdr:col>6</xdr:col>
      <xdr:colOff>9526</xdr:colOff>
      <xdr:row>182</xdr:row>
      <xdr:rowOff>28575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229351" y="74723624"/>
          <a:ext cx="495300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181</xdr:row>
      <xdr:rowOff>400049</xdr:rowOff>
    </xdr:from>
    <xdr:to>
      <xdr:col>6</xdr:col>
      <xdr:colOff>19050</xdr:colOff>
      <xdr:row>183</xdr:row>
      <xdr:rowOff>9524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229351" y="75123674"/>
          <a:ext cx="504824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183</xdr:row>
      <xdr:rowOff>0</xdr:rowOff>
    </xdr:from>
    <xdr:to>
      <xdr:col>6</xdr:col>
      <xdr:colOff>9524</xdr:colOff>
      <xdr:row>184</xdr:row>
      <xdr:rowOff>9524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229350" y="75523725"/>
          <a:ext cx="495299" cy="409575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184</xdr:row>
      <xdr:rowOff>0</xdr:rowOff>
    </xdr:from>
    <xdr:to>
      <xdr:col>5</xdr:col>
      <xdr:colOff>485774</xdr:colOff>
      <xdr:row>185</xdr:row>
      <xdr:rowOff>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229349" y="76161900"/>
          <a:ext cx="485775" cy="4000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185</xdr:row>
      <xdr:rowOff>1</xdr:rowOff>
    </xdr:from>
    <xdr:to>
      <xdr:col>5</xdr:col>
      <xdr:colOff>476250</xdr:colOff>
      <xdr:row>186</xdr:row>
      <xdr:rowOff>1601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229350" y="76561951"/>
          <a:ext cx="476250" cy="401651"/>
        </a:xfrm>
        <a:prstGeom prst="rect">
          <a:avLst/>
        </a:prstGeom>
      </xdr:spPr>
    </xdr:pic>
    <xdr:clientData/>
  </xdr:twoCellAnchor>
  <xdr:twoCellAnchor editAs="oneCell">
    <xdr:from>
      <xdr:col>5</xdr:col>
      <xdr:colOff>29158</xdr:colOff>
      <xdr:row>186</xdr:row>
      <xdr:rowOff>0</xdr:rowOff>
    </xdr:from>
    <xdr:to>
      <xdr:col>6</xdr:col>
      <xdr:colOff>0</xdr:colOff>
      <xdr:row>187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58508" y="76723875"/>
          <a:ext cx="456617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476250</xdr:colOff>
      <xdr:row>188</xdr:row>
      <xdr:rowOff>2718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896100" y="77123925"/>
          <a:ext cx="476250" cy="40276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170</xdr:row>
      <xdr:rowOff>400049</xdr:rowOff>
    </xdr:from>
    <xdr:to>
      <xdr:col>5</xdr:col>
      <xdr:colOff>476250</xdr:colOff>
      <xdr:row>172</xdr:row>
      <xdr:rowOff>9525</xdr:rowOff>
    </xdr:to>
    <xdr:pic>
      <xdr:nvPicPr>
        <xdr:cNvPr id="25" name="Рисунок 24" descr="Калла Albomaculata (клубни)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70723124"/>
          <a:ext cx="476251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172</xdr:row>
      <xdr:rowOff>0</xdr:rowOff>
    </xdr:from>
    <xdr:to>
      <xdr:col>5</xdr:col>
      <xdr:colOff>476250</xdr:colOff>
      <xdr:row>173</xdr:row>
      <xdr:rowOff>1</xdr:rowOff>
    </xdr:to>
    <xdr:pic>
      <xdr:nvPicPr>
        <xdr:cNvPr id="26" name="Рисунок 25" descr="(leer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71123175"/>
          <a:ext cx="4762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9718</xdr:colOff>
      <xdr:row>174</xdr:row>
      <xdr:rowOff>0</xdr:rowOff>
    </xdr:from>
    <xdr:to>
      <xdr:col>6</xdr:col>
      <xdr:colOff>19050</xdr:colOff>
      <xdr:row>175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239068" y="71923275"/>
          <a:ext cx="495107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175</xdr:row>
      <xdr:rowOff>0</xdr:rowOff>
    </xdr:from>
    <xdr:to>
      <xdr:col>5</xdr:col>
      <xdr:colOff>457200</xdr:colOff>
      <xdr:row>175</xdr:row>
      <xdr:rowOff>390525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219825" y="72323325"/>
          <a:ext cx="466725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3801834</xdr:colOff>
      <xdr:row>177</xdr:row>
      <xdr:rowOff>0</xdr:rowOff>
    </xdr:from>
    <xdr:to>
      <xdr:col>5</xdr:col>
      <xdr:colOff>457199</xdr:colOff>
      <xdr:row>178</xdr:row>
      <xdr:rowOff>-1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221184" y="73361550"/>
          <a:ext cx="474890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176</xdr:row>
      <xdr:rowOff>0</xdr:rowOff>
    </xdr:from>
    <xdr:to>
      <xdr:col>5</xdr:col>
      <xdr:colOff>466724</xdr:colOff>
      <xdr:row>177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219825" y="72961500"/>
          <a:ext cx="485774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171</xdr:row>
      <xdr:rowOff>1</xdr:rowOff>
    </xdr:to>
    <xdr:sp macro="" textlink="">
      <xdr:nvSpPr>
        <xdr:cNvPr id="31" name="AutoShape 9" descr="Картинки по запросу Zantedeschia Purple Haze"/>
        <xdr:cNvSpPr>
          <a:spLocks noChangeAspect="1" noChangeArrowheads="1"/>
        </xdr:cNvSpPr>
      </xdr:nvSpPr>
      <xdr:spPr bwMode="auto">
        <a:xfrm>
          <a:off x="6229350" y="7056120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28575</xdr:colOff>
      <xdr:row>170</xdr:row>
      <xdr:rowOff>2</xdr:rowOff>
    </xdr:from>
    <xdr:to>
      <xdr:col>6</xdr:col>
      <xdr:colOff>19049</xdr:colOff>
      <xdr:row>171</xdr:row>
      <xdr:rowOff>1</xdr:rowOff>
    </xdr:to>
    <xdr:pic>
      <xdr:nvPicPr>
        <xdr:cNvPr id="32" name="Рисунок 31" descr="Картинки по запросу Zantedeschia Purple Haz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70323077"/>
          <a:ext cx="476249" cy="400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173</xdr:row>
      <xdr:rowOff>1</xdr:rowOff>
    </xdr:from>
    <xdr:to>
      <xdr:col>6</xdr:col>
      <xdr:colOff>9526</xdr:colOff>
      <xdr:row>174</xdr:row>
      <xdr:rowOff>-1</xdr:rowOff>
    </xdr:to>
    <xdr:pic>
      <xdr:nvPicPr>
        <xdr:cNvPr id="33" name="Рисунок 32" descr="Картинки по запросу Zantedeschia Best Gol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71523226"/>
          <a:ext cx="4953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163</xdr:row>
      <xdr:rowOff>29159</xdr:rowOff>
    </xdr:from>
    <xdr:to>
      <xdr:col>5</xdr:col>
      <xdr:colOff>476249</xdr:colOff>
      <xdr:row>164</xdr:row>
      <xdr:rowOff>9719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229350" y="67790009"/>
          <a:ext cx="476249" cy="380611"/>
        </a:xfrm>
        <a:prstGeom prst="rect">
          <a:avLst/>
        </a:prstGeom>
      </xdr:spPr>
    </xdr:pic>
    <xdr:clientData/>
  </xdr:twoCellAnchor>
  <xdr:twoCellAnchor editAs="oneCell">
    <xdr:from>
      <xdr:col>5</xdr:col>
      <xdr:colOff>9526</xdr:colOff>
      <xdr:row>164</xdr:row>
      <xdr:rowOff>0</xdr:rowOff>
    </xdr:from>
    <xdr:to>
      <xdr:col>5</xdr:col>
      <xdr:colOff>476250</xdr:colOff>
      <xdr:row>165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238876" y="67922775"/>
          <a:ext cx="466724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3800474</xdr:colOff>
      <xdr:row>165</xdr:row>
      <xdr:rowOff>19440</xdr:rowOff>
    </xdr:from>
    <xdr:to>
      <xdr:col>6</xdr:col>
      <xdr:colOff>19050</xdr:colOff>
      <xdr:row>166</xdr:row>
      <xdr:rowOff>6648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219824" y="68342265"/>
          <a:ext cx="514351" cy="387259"/>
        </a:xfrm>
        <a:prstGeom prst="rect">
          <a:avLst/>
        </a:prstGeom>
      </xdr:spPr>
    </xdr:pic>
    <xdr:clientData/>
  </xdr:twoCellAnchor>
  <xdr:twoCellAnchor editAs="oneCell">
    <xdr:from>
      <xdr:col>5</xdr:col>
      <xdr:colOff>10498</xdr:colOff>
      <xdr:row>166</xdr:row>
      <xdr:rowOff>19440</xdr:rowOff>
    </xdr:from>
    <xdr:to>
      <xdr:col>6</xdr:col>
      <xdr:colOff>28575</xdr:colOff>
      <xdr:row>167</xdr:row>
      <xdr:rowOff>5586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239848" y="68742315"/>
          <a:ext cx="503852" cy="386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166</xdr:row>
      <xdr:rowOff>390525</xdr:rowOff>
    </xdr:from>
    <xdr:to>
      <xdr:col>6</xdr:col>
      <xdr:colOff>9526</xdr:colOff>
      <xdr:row>168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248401" y="69113400"/>
          <a:ext cx="476250" cy="409575"/>
        </a:xfrm>
        <a:prstGeom prst="rect">
          <a:avLst/>
        </a:prstGeom>
      </xdr:spPr>
    </xdr:pic>
    <xdr:clientData/>
  </xdr:twoCellAnchor>
  <xdr:twoCellAnchor editAs="oneCell">
    <xdr:from>
      <xdr:col>4</xdr:col>
      <xdr:colOff>3772679</xdr:colOff>
      <xdr:row>167</xdr:row>
      <xdr:rowOff>390526</xdr:rowOff>
    </xdr:from>
    <xdr:to>
      <xdr:col>5</xdr:col>
      <xdr:colOff>476250</xdr:colOff>
      <xdr:row>169</xdr:row>
      <xdr:rowOff>9915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192029" y="69513451"/>
          <a:ext cx="513571" cy="419489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83</xdr:row>
      <xdr:rowOff>0</xdr:rowOff>
    </xdr:from>
    <xdr:to>
      <xdr:col>6</xdr:col>
      <xdr:colOff>9525</xdr:colOff>
      <xdr:row>84</xdr:row>
      <xdr:rowOff>-1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219825" y="35518725"/>
          <a:ext cx="5048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84</xdr:row>
      <xdr:rowOff>0</xdr:rowOff>
    </xdr:from>
    <xdr:to>
      <xdr:col>6</xdr:col>
      <xdr:colOff>9525</xdr:colOff>
      <xdr:row>85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248400" y="35918775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476250</xdr:colOff>
      <xdr:row>86</xdr:row>
      <xdr:rowOff>1898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229350" y="36318825"/>
          <a:ext cx="476250" cy="40194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86</xdr:row>
      <xdr:rowOff>0</xdr:rowOff>
    </xdr:from>
    <xdr:to>
      <xdr:col>5</xdr:col>
      <xdr:colOff>466724</xdr:colOff>
      <xdr:row>87</xdr:row>
      <xdr:rowOff>9720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229349" y="36718875"/>
          <a:ext cx="466725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6</xdr:col>
      <xdr:colOff>9525</xdr:colOff>
      <xdr:row>88</xdr:row>
      <xdr:rowOff>14253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229350" y="37118925"/>
          <a:ext cx="495300" cy="41430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88</xdr:row>
      <xdr:rowOff>0</xdr:rowOff>
    </xdr:from>
    <xdr:to>
      <xdr:col>6</xdr:col>
      <xdr:colOff>0</xdr:colOff>
      <xdr:row>89</xdr:row>
      <xdr:rowOff>14308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229351" y="37518975"/>
          <a:ext cx="485774" cy="4143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1</xdr:rowOff>
    </xdr:from>
    <xdr:to>
      <xdr:col>6</xdr:col>
      <xdr:colOff>9524</xdr:colOff>
      <xdr:row>90</xdr:row>
      <xdr:rowOff>9719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229350" y="37919026"/>
          <a:ext cx="495299" cy="40976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90</xdr:row>
      <xdr:rowOff>0</xdr:rowOff>
    </xdr:from>
    <xdr:to>
      <xdr:col>6</xdr:col>
      <xdr:colOff>19049</xdr:colOff>
      <xdr:row>91</xdr:row>
      <xdr:rowOff>9720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229349" y="38319075"/>
          <a:ext cx="504825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476250</xdr:colOff>
      <xdr:row>92</xdr:row>
      <xdr:rowOff>-1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229350" y="38719125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92</xdr:row>
      <xdr:rowOff>1</xdr:rowOff>
    </xdr:from>
    <xdr:to>
      <xdr:col>6</xdr:col>
      <xdr:colOff>9524</xdr:colOff>
      <xdr:row>93</xdr:row>
      <xdr:rowOff>9721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229350" y="39119176"/>
          <a:ext cx="495299" cy="409769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92</xdr:row>
      <xdr:rowOff>390525</xdr:rowOff>
    </xdr:from>
    <xdr:to>
      <xdr:col>5</xdr:col>
      <xdr:colOff>476250</xdr:colOff>
      <xdr:row>93</xdr:row>
      <xdr:rowOff>390526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219825" y="39509700"/>
          <a:ext cx="48577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5</xdr:col>
      <xdr:colOff>476250</xdr:colOff>
      <xdr:row>95</xdr:row>
      <xdr:rowOff>9721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229350" y="40157400"/>
          <a:ext cx="476250" cy="40977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95</xdr:row>
      <xdr:rowOff>0</xdr:rowOff>
    </xdr:from>
    <xdr:to>
      <xdr:col>6</xdr:col>
      <xdr:colOff>19049</xdr:colOff>
      <xdr:row>96</xdr:row>
      <xdr:rowOff>14253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229349" y="40319325"/>
          <a:ext cx="504825" cy="414304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96</xdr:row>
      <xdr:rowOff>0</xdr:rowOff>
    </xdr:from>
    <xdr:to>
      <xdr:col>5</xdr:col>
      <xdr:colOff>485774</xdr:colOff>
      <xdr:row>97</xdr:row>
      <xdr:rowOff>9526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229349" y="40957500"/>
          <a:ext cx="48577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1165</xdr:colOff>
      <xdr:row>97</xdr:row>
      <xdr:rowOff>390</xdr:rowOff>
    </xdr:from>
    <xdr:to>
      <xdr:col>6</xdr:col>
      <xdr:colOff>19049</xdr:colOff>
      <xdr:row>97</xdr:row>
      <xdr:rowOff>381001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230515" y="41119815"/>
          <a:ext cx="503659" cy="3806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98</xdr:row>
      <xdr:rowOff>1</xdr:rowOff>
    </xdr:from>
    <xdr:to>
      <xdr:col>5</xdr:col>
      <xdr:colOff>476249</xdr:colOff>
      <xdr:row>99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229350" y="41757601"/>
          <a:ext cx="476249" cy="40004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9719</xdr:rowOff>
    </xdr:from>
    <xdr:to>
      <xdr:col>5</xdr:col>
      <xdr:colOff>457200</xdr:colOff>
      <xdr:row>100</xdr:row>
      <xdr:rowOff>19438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248400" y="41929244"/>
          <a:ext cx="438150" cy="4097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100</xdr:row>
      <xdr:rowOff>0</xdr:rowOff>
    </xdr:from>
    <xdr:to>
      <xdr:col>5</xdr:col>
      <xdr:colOff>457200</xdr:colOff>
      <xdr:row>101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229350" y="42557700"/>
          <a:ext cx="45720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101</xdr:row>
      <xdr:rowOff>0</xdr:rowOff>
    </xdr:from>
    <xdr:to>
      <xdr:col>5</xdr:col>
      <xdr:colOff>476250</xdr:colOff>
      <xdr:row>102</xdr:row>
      <xdr:rowOff>9718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229350" y="42719625"/>
          <a:ext cx="476250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102</xdr:row>
      <xdr:rowOff>0</xdr:rowOff>
    </xdr:from>
    <xdr:to>
      <xdr:col>5</xdr:col>
      <xdr:colOff>476250</xdr:colOff>
      <xdr:row>103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229351" y="43119675"/>
          <a:ext cx="476249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103</xdr:row>
      <xdr:rowOff>1</xdr:rowOff>
    </xdr:from>
    <xdr:to>
      <xdr:col>6</xdr:col>
      <xdr:colOff>19050</xdr:colOff>
      <xdr:row>104</xdr:row>
      <xdr:rowOff>9719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229351" y="43519726"/>
          <a:ext cx="504824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104</xdr:row>
      <xdr:rowOff>9525</xdr:rowOff>
    </xdr:from>
    <xdr:to>
      <xdr:col>6</xdr:col>
      <xdr:colOff>28575</xdr:colOff>
      <xdr:row>105</xdr:row>
      <xdr:rowOff>23937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257924" y="43929300"/>
          <a:ext cx="485776" cy="41446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105</xdr:row>
      <xdr:rowOff>1</xdr:rowOff>
    </xdr:from>
    <xdr:to>
      <xdr:col>5</xdr:col>
      <xdr:colOff>476250</xdr:colOff>
      <xdr:row>106</xdr:row>
      <xdr:rowOff>9719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229351" y="44319826"/>
          <a:ext cx="476249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5</xdr:col>
      <xdr:colOff>466726</xdr:colOff>
      <xdr:row>107</xdr:row>
      <xdr:rowOff>14255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229350" y="44719875"/>
          <a:ext cx="466726" cy="41430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107</xdr:row>
      <xdr:rowOff>28575</xdr:rowOff>
    </xdr:from>
    <xdr:to>
      <xdr:col>6</xdr:col>
      <xdr:colOff>1568</xdr:colOff>
      <xdr:row>108</xdr:row>
      <xdr:rowOff>9718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229350" y="45148500"/>
          <a:ext cx="487343" cy="381194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108</xdr:row>
      <xdr:rowOff>0</xdr:rowOff>
    </xdr:from>
    <xdr:to>
      <xdr:col>5</xdr:col>
      <xdr:colOff>485774</xdr:colOff>
      <xdr:row>109</xdr:row>
      <xdr:rowOff>29160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229349" y="45519975"/>
          <a:ext cx="485775" cy="429209"/>
        </a:xfrm>
        <a:prstGeom prst="rect">
          <a:avLst/>
        </a:prstGeom>
      </xdr:spPr>
    </xdr:pic>
    <xdr:clientData/>
  </xdr:twoCellAnchor>
  <xdr:twoCellAnchor editAs="oneCell">
    <xdr:from>
      <xdr:col>4</xdr:col>
      <xdr:colOff>3801058</xdr:colOff>
      <xdr:row>109</xdr:row>
      <xdr:rowOff>9525</xdr:rowOff>
    </xdr:from>
    <xdr:to>
      <xdr:col>5</xdr:col>
      <xdr:colOff>457200</xdr:colOff>
      <xdr:row>110</xdr:row>
      <xdr:rowOff>29590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220408" y="45929550"/>
          <a:ext cx="466142" cy="42011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6</xdr:col>
      <xdr:colOff>9525</xdr:colOff>
      <xdr:row>111</xdr:row>
      <xdr:rowOff>19440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229350" y="46320075"/>
          <a:ext cx="495300" cy="41948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111</xdr:row>
      <xdr:rowOff>47625</xdr:rowOff>
    </xdr:from>
    <xdr:to>
      <xdr:col>6</xdr:col>
      <xdr:colOff>19050</xdr:colOff>
      <xdr:row>111</xdr:row>
      <xdr:rowOff>386129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267450" y="46767750"/>
          <a:ext cx="466725" cy="338504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112</xdr:row>
      <xdr:rowOff>0</xdr:rowOff>
    </xdr:from>
    <xdr:to>
      <xdr:col>5</xdr:col>
      <xdr:colOff>476250</xdr:colOff>
      <xdr:row>113</xdr:row>
      <xdr:rowOff>9720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229349" y="47120175"/>
          <a:ext cx="476251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113</xdr:row>
      <xdr:rowOff>1</xdr:rowOff>
    </xdr:from>
    <xdr:to>
      <xdr:col>6</xdr:col>
      <xdr:colOff>28575</xdr:colOff>
      <xdr:row>114</xdr:row>
      <xdr:rowOff>28025</xdr:rowOff>
    </xdr:to>
    <xdr:pic>
      <xdr:nvPicPr>
        <xdr:cNvPr id="70" name="Рисунок 69" descr="Картинки по запросу Dahlia Stratos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47520226"/>
          <a:ext cx="514349" cy="42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114</xdr:row>
      <xdr:rowOff>1</xdr:rowOff>
    </xdr:from>
    <xdr:to>
      <xdr:col>5</xdr:col>
      <xdr:colOff>476249</xdr:colOff>
      <xdr:row>115</xdr:row>
      <xdr:rowOff>19441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229350" y="48158401"/>
          <a:ext cx="476249" cy="41948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115</xdr:row>
      <xdr:rowOff>1</xdr:rowOff>
    </xdr:from>
    <xdr:to>
      <xdr:col>5</xdr:col>
      <xdr:colOff>476249</xdr:colOff>
      <xdr:row>116</xdr:row>
      <xdr:rowOff>9719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229350" y="48558451"/>
          <a:ext cx="476249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476250</xdr:colOff>
      <xdr:row>117</xdr:row>
      <xdr:rowOff>24083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229350" y="48958500"/>
          <a:ext cx="476250" cy="424132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117</xdr:row>
      <xdr:rowOff>0</xdr:rowOff>
    </xdr:from>
    <xdr:to>
      <xdr:col>5</xdr:col>
      <xdr:colOff>485774</xdr:colOff>
      <xdr:row>118</xdr:row>
      <xdr:rowOff>2718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229349" y="49358550"/>
          <a:ext cx="485775" cy="40276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118</xdr:row>
      <xdr:rowOff>1</xdr:rowOff>
    </xdr:from>
    <xdr:to>
      <xdr:col>6</xdr:col>
      <xdr:colOff>9525</xdr:colOff>
      <xdr:row>119</xdr:row>
      <xdr:rowOff>19442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229351" y="49520476"/>
          <a:ext cx="495299" cy="41949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119</xdr:row>
      <xdr:rowOff>2</xdr:rowOff>
    </xdr:from>
    <xdr:to>
      <xdr:col>5</xdr:col>
      <xdr:colOff>466724</xdr:colOff>
      <xdr:row>120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229349" y="50158652"/>
          <a:ext cx="466725" cy="4000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466725</xdr:colOff>
      <xdr:row>121</xdr:row>
      <xdr:rowOff>19440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229350" y="50558700"/>
          <a:ext cx="466725" cy="419489"/>
        </a:xfrm>
        <a:prstGeom prst="rect">
          <a:avLst/>
        </a:prstGeom>
      </xdr:spPr>
    </xdr:pic>
    <xdr:clientData/>
  </xdr:twoCellAnchor>
  <xdr:twoCellAnchor editAs="oneCell">
    <xdr:from>
      <xdr:col>4</xdr:col>
      <xdr:colOff>3781426</xdr:colOff>
      <xdr:row>121</xdr:row>
      <xdr:rowOff>9719</xdr:rowOff>
    </xdr:from>
    <xdr:to>
      <xdr:col>6</xdr:col>
      <xdr:colOff>19050</xdr:colOff>
      <xdr:row>122</xdr:row>
      <xdr:rowOff>8329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200776" y="50730344"/>
          <a:ext cx="533399" cy="3986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476250</xdr:colOff>
      <xdr:row>123</xdr:row>
      <xdr:rowOff>28576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229350" y="51358800"/>
          <a:ext cx="476250" cy="428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123</xdr:row>
      <xdr:rowOff>0</xdr:rowOff>
    </xdr:from>
    <xdr:to>
      <xdr:col>6</xdr:col>
      <xdr:colOff>9525</xdr:colOff>
      <xdr:row>124</xdr:row>
      <xdr:rowOff>24607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229350" y="51520725"/>
          <a:ext cx="495300" cy="4246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476250</xdr:colOff>
      <xdr:row>125</xdr:row>
      <xdr:rowOff>9720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229350" y="52158900"/>
          <a:ext cx="476250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125</xdr:row>
      <xdr:rowOff>0</xdr:rowOff>
    </xdr:from>
    <xdr:to>
      <xdr:col>6</xdr:col>
      <xdr:colOff>9526</xdr:colOff>
      <xdr:row>126</xdr:row>
      <xdr:rowOff>29157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229351" y="52320825"/>
          <a:ext cx="495300" cy="42920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126</xdr:row>
      <xdr:rowOff>1</xdr:rowOff>
    </xdr:from>
    <xdr:to>
      <xdr:col>5</xdr:col>
      <xdr:colOff>466725</xdr:colOff>
      <xdr:row>127</xdr:row>
      <xdr:rowOff>29159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229351" y="52720876"/>
          <a:ext cx="466724" cy="4292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127</xdr:row>
      <xdr:rowOff>0</xdr:rowOff>
    </xdr:from>
    <xdr:to>
      <xdr:col>6</xdr:col>
      <xdr:colOff>19050</xdr:colOff>
      <xdr:row>128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229350" y="53120925"/>
          <a:ext cx="504825" cy="4000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128</xdr:row>
      <xdr:rowOff>0</xdr:rowOff>
    </xdr:from>
    <xdr:to>
      <xdr:col>5</xdr:col>
      <xdr:colOff>476250</xdr:colOff>
      <xdr:row>129</xdr:row>
      <xdr:rowOff>2720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229350" y="53759100"/>
          <a:ext cx="476250" cy="402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1</xdr:rowOff>
    </xdr:from>
    <xdr:to>
      <xdr:col>6</xdr:col>
      <xdr:colOff>19050</xdr:colOff>
      <xdr:row>130</xdr:row>
      <xdr:rowOff>9719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229350" y="53921026"/>
          <a:ext cx="504825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130</xdr:row>
      <xdr:rowOff>0</xdr:rowOff>
    </xdr:from>
    <xdr:to>
      <xdr:col>5</xdr:col>
      <xdr:colOff>476250</xdr:colOff>
      <xdr:row>131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229350" y="54559200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457200</xdr:colOff>
      <xdr:row>132</xdr:row>
      <xdr:rowOff>46262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229350" y="54721125"/>
          <a:ext cx="457200" cy="446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132</xdr:row>
      <xdr:rowOff>0</xdr:rowOff>
    </xdr:from>
    <xdr:to>
      <xdr:col>5</xdr:col>
      <xdr:colOff>476250</xdr:colOff>
      <xdr:row>133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229351" y="55121175"/>
          <a:ext cx="476249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132</xdr:row>
      <xdr:rowOff>359618</xdr:rowOff>
    </xdr:from>
    <xdr:to>
      <xdr:col>6</xdr:col>
      <xdr:colOff>19050</xdr:colOff>
      <xdr:row>134</xdr:row>
      <xdr:rowOff>3002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 flipH="1">
          <a:off x="6238874" y="55480793"/>
          <a:ext cx="495301" cy="44348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134</xdr:row>
      <xdr:rowOff>0</xdr:rowOff>
    </xdr:from>
    <xdr:to>
      <xdr:col>6</xdr:col>
      <xdr:colOff>9525</xdr:colOff>
      <xdr:row>135</xdr:row>
      <xdr:rowOff>2571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229350" y="55921275"/>
          <a:ext cx="495300" cy="4026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135</xdr:row>
      <xdr:rowOff>0</xdr:rowOff>
    </xdr:from>
    <xdr:to>
      <xdr:col>5</xdr:col>
      <xdr:colOff>476250</xdr:colOff>
      <xdr:row>136</xdr:row>
      <xdr:rowOff>9719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229350" y="56559450"/>
          <a:ext cx="476250" cy="409770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136</xdr:row>
      <xdr:rowOff>0</xdr:rowOff>
    </xdr:from>
    <xdr:to>
      <xdr:col>6</xdr:col>
      <xdr:colOff>9525</xdr:colOff>
      <xdr:row>137</xdr:row>
      <xdr:rowOff>33793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6229352" y="56721375"/>
          <a:ext cx="495298" cy="433842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9525</xdr:rowOff>
    </xdr:from>
    <xdr:to>
      <xdr:col>5</xdr:col>
      <xdr:colOff>474695</xdr:colOff>
      <xdr:row>138</xdr:row>
      <xdr:rowOff>9525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248400" y="57369075"/>
          <a:ext cx="455645" cy="4000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138</xdr:row>
      <xdr:rowOff>0</xdr:rowOff>
    </xdr:from>
    <xdr:to>
      <xdr:col>5</xdr:col>
      <xdr:colOff>466725</xdr:colOff>
      <xdr:row>139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229350" y="57759600"/>
          <a:ext cx="4667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139</xdr:row>
      <xdr:rowOff>1</xdr:rowOff>
    </xdr:from>
    <xdr:to>
      <xdr:col>5</xdr:col>
      <xdr:colOff>466725</xdr:colOff>
      <xdr:row>140</xdr:row>
      <xdr:rowOff>10891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238875" y="58159651"/>
          <a:ext cx="457200" cy="41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140</xdr:row>
      <xdr:rowOff>1</xdr:rowOff>
    </xdr:from>
    <xdr:to>
      <xdr:col>6</xdr:col>
      <xdr:colOff>28576</xdr:colOff>
      <xdr:row>141</xdr:row>
      <xdr:rowOff>19441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6229351" y="58321576"/>
          <a:ext cx="514350" cy="41948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141</xdr:row>
      <xdr:rowOff>0</xdr:rowOff>
    </xdr:from>
    <xdr:to>
      <xdr:col>6</xdr:col>
      <xdr:colOff>28576</xdr:colOff>
      <xdr:row>142</xdr:row>
      <xdr:rowOff>-1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229351" y="58721625"/>
          <a:ext cx="514350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142</xdr:row>
      <xdr:rowOff>0</xdr:rowOff>
    </xdr:from>
    <xdr:to>
      <xdr:col>5</xdr:col>
      <xdr:colOff>485774</xdr:colOff>
      <xdr:row>143</xdr:row>
      <xdr:rowOff>24083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229349" y="59359800"/>
          <a:ext cx="485775" cy="424132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143</xdr:row>
      <xdr:rowOff>0</xdr:rowOff>
    </xdr:from>
    <xdr:to>
      <xdr:col>5</xdr:col>
      <xdr:colOff>466724</xdr:colOff>
      <xdr:row>144</xdr:row>
      <xdr:rowOff>-1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229349" y="59759850"/>
          <a:ext cx="4667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466725</xdr:colOff>
      <xdr:row>145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229350" y="59921775"/>
          <a:ext cx="4667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1</xdr:rowOff>
    </xdr:from>
    <xdr:to>
      <xdr:col>5</xdr:col>
      <xdr:colOff>476249</xdr:colOff>
      <xdr:row>146</xdr:row>
      <xdr:rowOff>19439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229350" y="60559951"/>
          <a:ext cx="476249" cy="419489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145</xdr:row>
      <xdr:rowOff>390526</xdr:rowOff>
    </xdr:from>
    <xdr:to>
      <xdr:col>5</xdr:col>
      <xdr:colOff>446510</xdr:colOff>
      <xdr:row>147</xdr:row>
      <xdr:rowOff>9915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219825" y="60950476"/>
          <a:ext cx="465560" cy="41948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147</xdr:row>
      <xdr:rowOff>1</xdr:rowOff>
    </xdr:from>
    <xdr:to>
      <xdr:col>5</xdr:col>
      <xdr:colOff>466725</xdr:colOff>
      <xdr:row>148</xdr:row>
      <xdr:rowOff>19440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229351" y="61360051"/>
          <a:ext cx="466724" cy="41949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148</xdr:row>
      <xdr:rowOff>1</xdr:rowOff>
    </xdr:from>
    <xdr:to>
      <xdr:col>5</xdr:col>
      <xdr:colOff>466725</xdr:colOff>
      <xdr:row>149</xdr:row>
      <xdr:rowOff>9721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229351" y="61760101"/>
          <a:ext cx="466724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149</xdr:row>
      <xdr:rowOff>0</xdr:rowOff>
    </xdr:from>
    <xdr:to>
      <xdr:col>5</xdr:col>
      <xdr:colOff>476251</xdr:colOff>
      <xdr:row>150</xdr:row>
      <xdr:rowOff>-1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229351" y="61922025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150</xdr:row>
      <xdr:rowOff>1</xdr:rowOff>
    </xdr:from>
    <xdr:to>
      <xdr:col>5</xdr:col>
      <xdr:colOff>476249</xdr:colOff>
      <xdr:row>151</xdr:row>
      <xdr:rowOff>9721</xdr:rowOff>
    </xdr:to>
    <xdr:pic>
      <xdr:nvPicPr>
        <xdr:cNvPr id="107" name="Рисунок 106" descr="Георгина помпонная Петра'c Веддинг (Petra's Wedding), 1 шт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62560201"/>
          <a:ext cx="476249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151</xdr:row>
      <xdr:rowOff>1</xdr:rowOff>
    </xdr:from>
    <xdr:to>
      <xdr:col>6</xdr:col>
      <xdr:colOff>19050</xdr:colOff>
      <xdr:row>152</xdr:row>
      <xdr:rowOff>-1</xdr:rowOff>
    </xdr:to>
    <xdr:pic>
      <xdr:nvPicPr>
        <xdr:cNvPr id="108" name="Рисунок 107" descr="Георгина помпонная Там Там (Tam Tam), 1 шт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62722126"/>
          <a:ext cx="504824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152</xdr:row>
      <xdr:rowOff>0</xdr:rowOff>
    </xdr:from>
    <xdr:to>
      <xdr:col>5</xdr:col>
      <xdr:colOff>466725</xdr:colOff>
      <xdr:row>153</xdr:row>
      <xdr:rowOff>19439</xdr:rowOff>
    </xdr:to>
    <xdr:pic>
      <xdr:nvPicPr>
        <xdr:cNvPr id="109" name="Рисунок 108" descr="Картинки по запросу георгина Black Diamond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63360300"/>
          <a:ext cx="466725" cy="419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153</xdr:row>
      <xdr:rowOff>0</xdr:rowOff>
    </xdr:from>
    <xdr:to>
      <xdr:col>5</xdr:col>
      <xdr:colOff>466724</xdr:colOff>
      <xdr:row>154</xdr:row>
      <xdr:rowOff>-1</xdr:rowOff>
    </xdr:to>
    <xdr:pic>
      <xdr:nvPicPr>
        <xdr:cNvPr id="110" name="Рисунок 109" descr="https://img2.procvetok.com/crop/w300h300/54/0e/540e03b8697b2d4ff3c28906764a511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63760350"/>
          <a:ext cx="4667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154</xdr:row>
      <xdr:rowOff>0</xdr:rowOff>
    </xdr:from>
    <xdr:to>
      <xdr:col>5</xdr:col>
      <xdr:colOff>457200</xdr:colOff>
      <xdr:row>155</xdr:row>
      <xdr:rowOff>9720</xdr:rowOff>
    </xdr:to>
    <xdr:pic>
      <xdr:nvPicPr>
        <xdr:cNvPr id="111" name="Рисунок 110" descr="https://img2.procvetok.com/crop/w300h300/1f/8b/1f8b4272435300f3a65075a23e571bd9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64160400"/>
          <a:ext cx="457200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155</xdr:row>
      <xdr:rowOff>0</xdr:rowOff>
    </xdr:from>
    <xdr:to>
      <xdr:col>5</xdr:col>
      <xdr:colOff>466725</xdr:colOff>
      <xdr:row>156</xdr:row>
      <xdr:rowOff>9719</xdr:rowOff>
    </xdr:to>
    <xdr:pic>
      <xdr:nvPicPr>
        <xdr:cNvPr id="112" name="Рисунок 111" descr="Георгина шаровидная Войс (The Voice), 1 шт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64560450"/>
          <a:ext cx="466725" cy="40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156</xdr:row>
      <xdr:rowOff>1</xdr:rowOff>
    </xdr:from>
    <xdr:to>
      <xdr:col>5</xdr:col>
      <xdr:colOff>476250</xdr:colOff>
      <xdr:row>157</xdr:row>
      <xdr:rowOff>9721</xdr:rowOff>
    </xdr:to>
    <xdr:pic>
      <xdr:nvPicPr>
        <xdr:cNvPr id="113" name="Рисунок 112" descr="https://img2.procvetok.com/crop/w415h415/4c/cd/4ccd9bc1b53647ead4b9b7a2ff14da95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64722376"/>
          <a:ext cx="476249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157</xdr:row>
      <xdr:rowOff>0</xdr:rowOff>
    </xdr:from>
    <xdr:to>
      <xdr:col>6</xdr:col>
      <xdr:colOff>9525</xdr:colOff>
      <xdr:row>158</xdr:row>
      <xdr:rowOff>19439</xdr:rowOff>
    </xdr:to>
    <xdr:pic>
      <xdr:nvPicPr>
        <xdr:cNvPr id="114" name="Рисунок 113" descr="Картинки по запросу георгина Contessa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65122425"/>
          <a:ext cx="495300" cy="419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158</xdr:row>
      <xdr:rowOff>1</xdr:rowOff>
    </xdr:from>
    <xdr:to>
      <xdr:col>5</xdr:col>
      <xdr:colOff>476251</xdr:colOff>
      <xdr:row>159</xdr:row>
      <xdr:rowOff>9721</xdr:rowOff>
    </xdr:to>
    <xdr:pic>
      <xdr:nvPicPr>
        <xdr:cNvPr id="115" name="Рисунок 114" descr="ГЕОРГ_сиберия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65522476"/>
          <a:ext cx="476250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159</xdr:row>
      <xdr:rowOff>1</xdr:rowOff>
    </xdr:from>
    <xdr:to>
      <xdr:col>5</xdr:col>
      <xdr:colOff>476250</xdr:colOff>
      <xdr:row>160</xdr:row>
      <xdr:rowOff>9719</xdr:rowOff>
    </xdr:to>
    <xdr:pic>
      <xdr:nvPicPr>
        <xdr:cNvPr id="116" name="Рисунок 115" descr="https://img2.procvetok.com/crop/w300h300/c6/e4/c6e4b9de039a69277ef007839863c183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65922526"/>
          <a:ext cx="476249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160</xdr:row>
      <xdr:rowOff>0</xdr:rowOff>
    </xdr:from>
    <xdr:to>
      <xdr:col>6</xdr:col>
      <xdr:colOff>0</xdr:colOff>
      <xdr:row>161</xdr:row>
      <xdr:rowOff>1</xdr:rowOff>
    </xdr:to>
    <xdr:pic>
      <xdr:nvPicPr>
        <xdr:cNvPr id="117" name="Рисунок 116" descr="Георгина Галлери Рембрандт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66322575"/>
          <a:ext cx="485774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161</xdr:row>
      <xdr:rowOff>1</xdr:rowOff>
    </xdr:from>
    <xdr:to>
      <xdr:col>5</xdr:col>
      <xdr:colOff>466725</xdr:colOff>
      <xdr:row>162</xdr:row>
      <xdr:rowOff>9719</xdr:rowOff>
    </xdr:to>
    <xdr:pic>
      <xdr:nvPicPr>
        <xdr:cNvPr id="118" name="Рисунок 117" descr="Георгина бордюрная Геллери Ривьера (Gallery Rivera), 1 шт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66960751"/>
          <a:ext cx="466724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29161</xdr:colOff>
      <xdr:row>81</xdr:row>
      <xdr:rowOff>2</xdr:rowOff>
    </xdr:from>
    <xdr:to>
      <xdr:col>6</xdr:col>
      <xdr:colOff>9526</xdr:colOff>
      <xdr:row>82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258511" y="34718627"/>
          <a:ext cx="466140" cy="400049"/>
        </a:xfrm>
        <a:prstGeom prst="rect">
          <a:avLst/>
        </a:prstGeom>
      </xdr:spPr>
    </xdr:pic>
    <xdr:clientData/>
  </xdr:twoCellAnchor>
  <xdr:twoCellAnchor editAs="oneCell">
    <xdr:from>
      <xdr:col>5</xdr:col>
      <xdr:colOff>585</xdr:colOff>
      <xdr:row>80</xdr:row>
      <xdr:rowOff>0</xdr:rowOff>
    </xdr:from>
    <xdr:to>
      <xdr:col>6</xdr:col>
      <xdr:colOff>0</xdr:colOff>
      <xdr:row>81</xdr:row>
      <xdr:rowOff>1</xdr:rowOff>
    </xdr:to>
    <xdr:pic>
      <xdr:nvPicPr>
        <xdr:cNvPr id="120" name="Рисунок 119" descr="Гладиолус Гофрированный Pink Parrot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935" y="34318575"/>
          <a:ext cx="48519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79</xdr:row>
      <xdr:rowOff>9720</xdr:rowOff>
    </xdr:from>
    <xdr:to>
      <xdr:col>5</xdr:col>
      <xdr:colOff>476249</xdr:colOff>
      <xdr:row>80</xdr:row>
      <xdr:rowOff>2508</xdr:rowOff>
    </xdr:to>
    <xdr:pic>
      <xdr:nvPicPr>
        <xdr:cNvPr id="121" name="Рисунок 120" descr="Гладиолус Минск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33928245"/>
          <a:ext cx="476249" cy="392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78</xdr:row>
      <xdr:rowOff>0</xdr:rowOff>
    </xdr:from>
    <xdr:to>
      <xdr:col>5</xdr:col>
      <xdr:colOff>476250</xdr:colOff>
      <xdr:row>79</xdr:row>
      <xdr:rowOff>1</xdr:rowOff>
    </xdr:to>
    <xdr:pic>
      <xdr:nvPicPr>
        <xdr:cNvPr id="122" name="Рисунок 121" descr="Картинки по запросу гладиолус Malinka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33518475"/>
          <a:ext cx="4762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3800475</xdr:colOff>
      <xdr:row>77</xdr:row>
      <xdr:rowOff>1</xdr:rowOff>
    </xdr:from>
    <xdr:to>
      <xdr:col>6</xdr:col>
      <xdr:colOff>0</xdr:colOff>
      <xdr:row>78</xdr:row>
      <xdr:rowOff>-1</xdr:rowOff>
    </xdr:to>
    <xdr:pic>
      <xdr:nvPicPr>
        <xdr:cNvPr id="123" name="Рисунок 122" descr="gladiolus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33118426"/>
          <a:ext cx="495300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3781426</xdr:colOff>
      <xdr:row>76</xdr:row>
      <xdr:rowOff>1</xdr:rowOff>
    </xdr:from>
    <xdr:to>
      <xdr:col>5</xdr:col>
      <xdr:colOff>466726</xdr:colOff>
      <xdr:row>77</xdr:row>
      <xdr:rowOff>32176</xdr:rowOff>
    </xdr:to>
    <xdr:pic>
      <xdr:nvPicPr>
        <xdr:cNvPr id="124" name="Рисунок 123" descr="Гладиолус Краснодар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6" y="32718376"/>
          <a:ext cx="495300" cy="43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3782203</xdr:colOff>
      <xdr:row>74</xdr:row>
      <xdr:rowOff>398300</xdr:rowOff>
    </xdr:from>
    <xdr:to>
      <xdr:col>5</xdr:col>
      <xdr:colOff>466725</xdr:colOff>
      <xdr:row>76</xdr:row>
      <xdr:rowOff>9525</xdr:rowOff>
    </xdr:to>
    <xdr:pic>
      <xdr:nvPicPr>
        <xdr:cNvPr id="125" name="Рисунок 124" descr="Гладиолус Эвергрин (Evergreen), 10 шт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553" y="32316575"/>
          <a:ext cx="494522" cy="41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3781425</xdr:colOff>
      <xdr:row>74</xdr:row>
      <xdr:rowOff>0</xdr:rowOff>
    </xdr:from>
    <xdr:to>
      <xdr:col>5</xdr:col>
      <xdr:colOff>476250</xdr:colOff>
      <xdr:row>75</xdr:row>
      <xdr:rowOff>1</xdr:rowOff>
    </xdr:to>
    <xdr:pic>
      <xdr:nvPicPr>
        <xdr:cNvPr id="126" name="Рисунок 125" descr="Картинки по запросу гладиолус Cote d'Azur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31918275"/>
          <a:ext cx="5048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73</xdr:row>
      <xdr:rowOff>0</xdr:rowOff>
    </xdr:from>
    <xdr:to>
      <xdr:col>5</xdr:col>
      <xdr:colOff>466724</xdr:colOff>
      <xdr:row>74</xdr:row>
      <xdr:rowOff>19438</xdr:rowOff>
    </xdr:to>
    <xdr:pic>
      <xdr:nvPicPr>
        <xdr:cNvPr id="127" name="Рисунок 126" descr="Гладиолус Крупноцветковый Buggy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31756350"/>
          <a:ext cx="466725" cy="41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72</xdr:row>
      <xdr:rowOff>1</xdr:rowOff>
    </xdr:from>
    <xdr:to>
      <xdr:col>5</xdr:col>
      <xdr:colOff>476251</xdr:colOff>
      <xdr:row>73</xdr:row>
      <xdr:rowOff>19441</xdr:rowOff>
    </xdr:to>
    <xdr:pic>
      <xdr:nvPicPr>
        <xdr:cNvPr id="128" name="Рисунок 127" descr="Гладиолус Афте Шок (After Shock), 10 шт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31118176"/>
          <a:ext cx="476250" cy="41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71</xdr:row>
      <xdr:rowOff>19439</xdr:rowOff>
    </xdr:from>
    <xdr:to>
      <xdr:col>6</xdr:col>
      <xdr:colOff>9526</xdr:colOff>
      <xdr:row>72</xdr:row>
      <xdr:rowOff>0</xdr:rowOff>
    </xdr:to>
    <xdr:pic>
      <xdr:nvPicPr>
        <xdr:cNvPr id="129" name="Рисунок 128" descr="Гладиолус Адреналин (Adrenalin), 10 шт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30737564"/>
          <a:ext cx="495300" cy="380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3790950</xdr:colOff>
      <xdr:row>69</xdr:row>
      <xdr:rowOff>388775</xdr:rowOff>
    </xdr:from>
    <xdr:to>
      <xdr:col>5</xdr:col>
      <xdr:colOff>476250</xdr:colOff>
      <xdr:row>71</xdr:row>
      <xdr:rowOff>0</xdr:rowOff>
    </xdr:to>
    <xdr:pic>
      <xdr:nvPicPr>
        <xdr:cNvPr id="130" name="Рисунок 129" descr="Гладиолус Зизани (Zizanie), 10 шт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0306800"/>
          <a:ext cx="495300" cy="41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6</xdr:col>
      <xdr:colOff>19050</xdr:colOff>
      <xdr:row>69</xdr:row>
      <xdr:rowOff>381000</xdr:rowOff>
    </xdr:to>
    <xdr:pic>
      <xdr:nvPicPr>
        <xdr:cNvPr id="131" name="Рисунок 130" descr="Гладиолус Крупноцветковый Wine and Roses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9918025"/>
          <a:ext cx="5048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68</xdr:row>
      <xdr:rowOff>0</xdr:rowOff>
    </xdr:from>
    <xdr:to>
      <xdr:col>5</xdr:col>
      <xdr:colOff>485774</xdr:colOff>
      <xdr:row>69</xdr:row>
      <xdr:rowOff>38878</xdr:rowOff>
    </xdr:to>
    <xdr:pic>
      <xdr:nvPicPr>
        <xdr:cNvPr id="132" name="Рисунок 131" descr="Гладиолус Крупноцветковый White Prosperity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29756100"/>
          <a:ext cx="485775" cy="43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66</xdr:row>
      <xdr:rowOff>400049</xdr:rowOff>
    </xdr:from>
    <xdr:to>
      <xdr:col>5</xdr:col>
      <xdr:colOff>476250</xdr:colOff>
      <xdr:row>67</xdr:row>
      <xdr:rowOff>390526</xdr:rowOff>
    </xdr:to>
    <xdr:pic>
      <xdr:nvPicPr>
        <xdr:cNvPr id="133" name="Рисунок 132" descr="Картинки по запросу гладиолус Vandohla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9117924"/>
          <a:ext cx="476250" cy="390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457200</xdr:colOff>
      <xdr:row>67</xdr:row>
      <xdr:rowOff>29159</xdr:rowOff>
    </xdr:to>
    <xdr:pic>
      <xdr:nvPicPr>
        <xdr:cNvPr id="134" name="Рисунок 133" descr="Гладиолус Крупноцветковый Traderhorn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717875"/>
          <a:ext cx="457200" cy="429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64</xdr:row>
      <xdr:rowOff>400049</xdr:rowOff>
    </xdr:from>
    <xdr:to>
      <xdr:col>6</xdr:col>
      <xdr:colOff>9525</xdr:colOff>
      <xdr:row>65</xdr:row>
      <xdr:rowOff>390526</xdr:rowOff>
    </xdr:to>
    <xdr:pic>
      <xdr:nvPicPr>
        <xdr:cNvPr id="135" name="Рисунок 134" descr="Гладиолус Солист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317824"/>
          <a:ext cx="495300" cy="390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64</xdr:row>
      <xdr:rowOff>1</xdr:rowOff>
    </xdr:from>
    <xdr:to>
      <xdr:col>5</xdr:col>
      <xdr:colOff>457200</xdr:colOff>
      <xdr:row>65</xdr:row>
      <xdr:rowOff>19441</xdr:rowOff>
    </xdr:to>
    <xdr:pic>
      <xdr:nvPicPr>
        <xdr:cNvPr id="136" name="Рисунок 135" descr="https://www.moysad.ru/sites/default/files/styles/adaptive/public/cml-files/import_files/31/315af576-67c8-11e4-aae9-902b344498c0_557c2e8d-b1ff-11e6-84da-902b344498c0.jpeg?itok=kuUYa0UW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7917776"/>
          <a:ext cx="457200" cy="41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63</xdr:row>
      <xdr:rowOff>0</xdr:rowOff>
    </xdr:from>
    <xdr:to>
      <xdr:col>5</xdr:col>
      <xdr:colOff>466724</xdr:colOff>
      <xdr:row>64</xdr:row>
      <xdr:rowOff>19438</xdr:rowOff>
    </xdr:to>
    <xdr:pic>
      <xdr:nvPicPr>
        <xdr:cNvPr id="137" name="Рисунок 136" descr="Гладиолус Крупноцветковый Spic and Span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27517725"/>
          <a:ext cx="466725" cy="41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62</xdr:row>
      <xdr:rowOff>0</xdr:rowOff>
    </xdr:from>
    <xdr:to>
      <xdr:col>5</xdr:col>
      <xdr:colOff>476250</xdr:colOff>
      <xdr:row>63</xdr:row>
      <xdr:rowOff>29159</xdr:rowOff>
    </xdr:to>
    <xdr:pic>
      <xdr:nvPicPr>
        <xdr:cNvPr id="138" name="Рисунок 137" descr="Гладиолус Крупноцветковый Rose Supreme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7117675"/>
          <a:ext cx="476250" cy="429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61</xdr:row>
      <xdr:rowOff>0</xdr:rowOff>
    </xdr:from>
    <xdr:to>
      <xdr:col>5</xdr:col>
      <xdr:colOff>466724</xdr:colOff>
      <xdr:row>62</xdr:row>
      <xdr:rowOff>19438</xdr:rowOff>
    </xdr:to>
    <xdr:pic>
      <xdr:nvPicPr>
        <xdr:cNvPr id="139" name="Рисунок 138" descr="Гладиолус Рома (Roma), 5 шт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26717625"/>
          <a:ext cx="466725" cy="41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60</xdr:row>
      <xdr:rowOff>1</xdr:rowOff>
    </xdr:from>
    <xdr:to>
      <xdr:col>5</xdr:col>
      <xdr:colOff>457199</xdr:colOff>
      <xdr:row>61</xdr:row>
      <xdr:rowOff>9721</xdr:rowOff>
    </xdr:to>
    <xdr:pic>
      <xdr:nvPicPr>
        <xdr:cNvPr id="140" name="Рисунок 139" descr="Гладиолус Purple Flora (луковицы)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6317576"/>
          <a:ext cx="457199" cy="40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3809999</xdr:colOff>
      <xdr:row>59</xdr:row>
      <xdr:rowOff>0</xdr:rowOff>
    </xdr:from>
    <xdr:to>
      <xdr:col>5</xdr:col>
      <xdr:colOff>485774</xdr:colOff>
      <xdr:row>60</xdr:row>
      <xdr:rowOff>9719</xdr:rowOff>
    </xdr:to>
    <xdr:pic>
      <xdr:nvPicPr>
        <xdr:cNvPr id="141" name="Рисунок 140" descr="Гладиолус Принц оф Оранж (Prince of Orange), 10 шт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49" y="25917525"/>
          <a:ext cx="485775" cy="40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57</xdr:row>
      <xdr:rowOff>400049</xdr:rowOff>
    </xdr:from>
    <xdr:to>
      <xdr:col>5</xdr:col>
      <xdr:colOff>476250</xdr:colOff>
      <xdr:row>59</xdr:row>
      <xdr:rowOff>9525</xdr:rowOff>
    </xdr:to>
    <xdr:pic>
      <xdr:nvPicPr>
        <xdr:cNvPr id="142" name="Рисунок 141" descr="Гладиолус Прага описание и фото. 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5517474"/>
          <a:ext cx="476250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28574</xdr:colOff>
      <xdr:row>56</xdr:row>
      <xdr:rowOff>390525</xdr:rowOff>
    </xdr:from>
    <xdr:to>
      <xdr:col>6</xdr:col>
      <xdr:colOff>19050</xdr:colOff>
      <xdr:row>58</xdr:row>
      <xdr:rowOff>0</xdr:rowOff>
    </xdr:to>
    <xdr:pic>
      <xdr:nvPicPr>
        <xdr:cNvPr id="143" name="Рисунок 142" descr="https://xn----7sbbobg3c8a6fva.xn--p1ai/images/cms/thumbs/1257c8aed934d118f81b8b464be25ebcfd9c5a2f/2744_auto_auto_jpg_5_80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4" y="25107900"/>
          <a:ext cx="476251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55</xdr:row>
      <xdr:rowOff>400048</xdr:rowOff>
    </xdr:from>
    <xdr:to>
      <xdr:col>6</xdr:col>
      <xdr:colOff>19050</xdr:colOff>
      <xdr:row>57</xdr:row>
      <xdr:rowOff>3174</xdr:rowOff>
    </xdr:to>
    <xdr:pic>
      <xdr:nvPicPr>
        <xdr:cNvPr id="144" name="Рисунок 143" descr="Гладиолус Nova Lux (Нова Люкс) 5 шт.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4717373"/>
          <a:ext cx="504825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9524</xdr:colOff>
      <xdr:row>55</xdr:row>
      <xdr:rowOff>9525</xdr:rowOff>
    </xdr:from>
    <xdr:to>
      <xdr:col>5</xdr:col>
      <xdr:colOff>476249</xdr:colOff>
      <xdr:row>55</xdr:row>
      <xdr:rowOff>376917</xdr:rowOff>
    </xdr:to>
    <xdr:pic>
      <xdr:nvPicPr>
        <xdr:cNvPr id="145" name="Рисунок 144" descr="Гладиолус Мунлайт Шэдоу (Gladiolus Moonlight Shadow)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4" y="24326850"/>
          <a:ext cx="466725" cy="36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53</xdr:row>
      <xdr:rowOff>381000</xdr:rowOff>
    </xdr:from>
    <xdr:to>
      <xdr:col>5</xdr:col>
      <xdr:colOff>457200</xdr:colOff>
      <xdr:row>54</xdr:row>
      <xdr:rowOff>381470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6229350" y="23898225"/>
          <a:ext cx="457200" cy="400521"/>
        </a:xfrm>
        <a:prstGeom prst="rect">
          <a:avLst/>
        </a:prstGeom>
      </xdr:spPr>
    </xdr:pic>
    <xdr:clientData/>
  </xdr:twoCellAnchor>
  <xdr:twoCellAnchor editAs="oneCell">
    <xdr:from>
      <xdr:col>5</xdr:col>
      <xdr:colOff>32738</xdr:colOff>
      <xdr:row>53</xdr:row>
      <xdr:rowOff>28575</xdr:rowOff>
    </xdr:from>
    <xdr:to>
      <xdr:col>5</xdr:col>
      <xdr:colOff>466726</xdr:colOff>
      <xdr:row>54</xdr:row>
      <xdr:rowOff>-1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6262088" y="23545800"/>
          <a:ext cx="433988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51</xdr:row>
      <xdr:rowOff>388776</xdr:rowOff>
    </xdr:from>
    <xdr:to>
      <xdr:col>5</xdr:col>
      <xdr:colOff>466726</xdr:colOff>
      <xdr:row>53</xdr:row>
      <xdr:rowOff>9720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6238875" y="23105901"/>
          <a:ext cx="457201" cy="42104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51</xdr:row>
      <xdr:rowOff>2</xdr:rowOff>
    </xdr:from>
    <xdr:to>
      <xdr:col>6</xdr:col>
      <xdr:colOff>7301</xdr:colOff>
      <xdr:row>51</xdr:row>
      <xdr:rowOff>371476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6238875" y="22717127"/>
          <a:ext cx="483551" cy="37147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50</xdr:row>
      <xdr:rowOff>1</xdr:rowOff>
    </xdr:from>
    <xdr:to>
      <xdr:col>5</xdr:col>
      <xdr:colOff>466725</xdr:colOff>
      <xdr:row>51</xdr:row>
      <xdr:rowOff>9526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229351" y="22555201"/>
          <a:ext cx="466724" cy="409574"/>
        </a:xfrm>
        <a:prstGeom prst="rect">
          <a:avLst/>
        </a:prstGeom>
      </xdr:spPr>
    </xdr:pic>
    <xdr:clientData/>
  </xdr:twoCellAnchor>
  <xdr:twoCellAnchor editAs="oneCell">
    <xdr:from>
      <xdr:col>4</xdr:col>
      <xdr:colOff>3782397</xdr:colOff>
      <xdr:row>48</xdr:row>
      <xdr:rowOff>390525</xdr:rowOff>
    </xdr:from>
    <xdr:to>
      <xdr:col>6</xdr:col>
      <xdr:colOff>28575</xdr:colOff>
      <xdr:row>49</xdr:row>
      <xdr:rowOff>390527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201747" y="21907500"/>
          <a:ext cx="541953" cy="4000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457199</xdr:colOff>
      <xdr:row>49</xdr:row>
      <xdr:rowOff>14307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6229350" y="21516975"/>
          <a:ext cx="457199" cy="41435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47</xdr:row>
      <xdr:rowOff>0</xdr:rowOff>
    </xdr:from>
    <xdr:to>
      <xdr:col>6</xdr:col>
      <xdr:colOff>19049</xdr:colOff>
      <xdr:row>48</xdr:row>
      <xdr:rowOff>24241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6229349" y="21116925"/>
          <a:ext cx="504825" cy="42429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466725</xdr:colOff>
      <xdr:row>47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6229350" y="20716875"/>
          <a:ext cx="4667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45</xdr:row>
      <xdr:rowOff>0</xdr:rowOff>
    </xdr:from>
    <xdr:to>
      <xdr:col>6</xdr:col>
      <xdr:colOff>0</xdr:colOff>
      <xdr:row>46</xdr:row>
      <xdr:rowOff>-1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6229351" y="20316825"/>
          <a:ext cx="485774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476250</xdr:colOff>
      <xdr:row>45</xdr:row>
      <xdr:rowOff>2720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6229350" y="19916775"/>
          <a:ext cx="476250" cy="40276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43</xdr:row>
      <xdr:rowOff>0</xdr:rowOff>
    </xdr:from>
    <xdr:to>
      <xdr:col>5</xdr:col>
      <xdr:colOff>485774</xdr:colOff>
      <xdr:row>44</xdr:row>
      <xdr:rowOff>2718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6229349" y="19516725"/>
          <a:ext cx="485775" cy="402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6</xdr:col>
      <xdr:colOff>0</xdr:colOff>
      <xdr:row>43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6229350" y="19116675"/>
          <a:ext cx="48577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400049</xdr:rowOff>
    </xdr:from>
    <xdr:to>
      <xdr:col>5</xdr:col>
      <xdr:colOff>476250</xdr:colOff>
      <xdr:row>42</xdr:row>
      <xdr:rowOff>9525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6229350" y="18716624"/>
          <a:ext cx="476250" cy="4095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476250</xdr:colOff>
      <xdr:row>41</xdr:row>
      <xdr:rowOff>3505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6229350" y="18316575"/>
          <a:ext cx="476250" cy="40355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476250</xdr:colOff>
      <xdr:row>40</xdr:row>
      <xdr:rowOff>2106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6229350" y="17916525"/>
          <a:ext cx="476250" cy="4021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457200</xdr:colOff>
      <xdr:row>39</xdr:row>
      <xdr:rowOff>2720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6229350" y="17516475"/>
          <a:ext cx="457200" cy="40276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35</xdr:row>
      <xdr:rowOff>457588</xdr:rowOff>
    </xdr:from>
    <xdr:to>
      <xdr:col>6</xdr:col>
      <xdr:colOff>76200</xdr:colOff>
      <xdr:row>36</xdr:row>
      <xdr:rowOff>390524</xdr:rowOff>
    </xdr:to>
    <xdr:pic>
      <xdr:nvPicPr>
        <xdr:cNvPr id="163" name="Рисунок 162" descr="Lilium (Genus), Lilium Asiatic-Grp., Topf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6707238"/>
          <a:ext cx="552450" cy="399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10303</xdr:colOff>
      <xdr:row>35</xdr:row>
      <xdr:rowOff>48402</xdr:rowOff>
    </xdr:from>
    <xdr:to>
      <xdr:col>6</xdr:col>
      <xdr:colOff>66675</xdr:colOff>
      <xdr:row>36</xdr:row>
      <xdr:rowOff>9524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6239653" y="16298052"/>
          <a:ext cx="542147" cy="427848"/>
        </a:xfrm>
        <a:prstGeom prst="rect">
          <a:avLst/>
        </a:prstGeom>
      </xdr:spPr>
    </xdr:pic>
    <xdr:clientData/>
  </xdr:twoCellAnchor>
  <xdr:twoCellAnchor editAs="oneCell">
    <xdr:from>
      <xdr:col>4</xdr:col>
      <xdr:colOff>3800475</xdr:colOff>
      <xdr:row>34</xdr:row>
      <xdr:rowOff>19438</xdr:rowOff>
    </xdr:from>
    <xdr:to>
      <xdr:col>6</xdr:col>
      <xdr:colOff>66675</xdr:colOff>
      <xdr:row>35</xdr:row>
      <xdr:rowOff>20410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6219825" y="15802363"/>
          <a:ext cx="561975" cy="4676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6</xdr:col>
      <xdr:colOff>57150</xdr:colOff>
      <xdr:row>34</xdr:row>
      <xdr:rowOff>195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6229350" y="15287625"/>
          <a:ext cx="542925" cy="495494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32</xdr:row>
      <xdr:rowOff>1</xdr:rowOff>
    </xdr:from>
    <xdr:to>
      <xdr:col>6</xdr:col>
      <xdr:colOff>76200</xdr:colOff>
      <xdr:row>33</xdr:row>
      <xdr:rowOff>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6229352" y="14792326"/>
          <a:ext cx="561973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31</xdr:row>
      <xdr:rowOff>0</xdr:rowOff>
    </xdr:from>
    <xdr:to>
      <xdr:col>6</xdr:col>
      <xdr:colOff>85726</xdr:colOff>
      <xdr:row>32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6229351" y="14297025"/>
          <a:ext cx="571500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3790949</xdr:colOff>
      <xdr:row>29</xdr:row>
      <xdr:rowOff>485775</xdr:rowOff>
    </xdr:from>
    <xdr:to>
      <xdr:col>6</xdr:col>
      <xdr:colOff>85725</xdr:colOff>
      <xdr:row>30</xdr:row>
      <xdr:rowOff>485970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6210299" y="13792200"/>
          <a:ext cx="590551" cy="4954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495299</xdr:rowOff>
    </xdr:from>
    <xdr:to>
      <xdr:col>6</xdr:col>
      <xdr:colOff>85725</xdr:colOff>
      <xdr:row>30</xdr:row>
      <xdr:rowOff>9524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6229350" y="13306424"/>
          <a:ext cx="571500" cy="5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28</xdr:row>
      <xdr:rowOff>0</xdr:rowOff>
    </xdr:from>
    <xdr:to>
      <xdr:col>6</xdr:col>
      <xdr:colOff>28575</xdr:colOff>
      <xdr:row>29</xdr:row>
      <xdr:rowOff>-1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6229351" y="12811125"/>
          <a:ext cx="514349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19440</xdr:colOff>
      <xdr:row>25</xdr:row>
      <xdr:rowOff>19436</xdr:rowOff>
    </xdr:from>
    <xdr:to>
      <xdr:col>6</xdr:col>
      <xdr:colOff>9525</xdr:colOff>
      <xdr:row>26</xdr:row>
      <xdr:rowOff>9523</xdr:rowOff>
    </xdr:to>
    <xdr:pic>
      <xdr:nvPicPr>
        <xdr:cNvPr id="172" name="Рисунок 171" descr="Лилия Монтезума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790" y="11344661"/>
          <a:ext cx="475860" cy="456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19440</xdr:colOff>
      <xdr:row>26</xdr:row>
      <xdr:rowOff>0</xdr:rowOff>
    </xdr:from>
    <xdr:to>
      <xdr:col>6</xdr:col>
      <xdr:colOff>19051</xdr:colOff>
      <xdr:row>27</xdr:row>
      <xdr:rowOff>0</xdr:rowOff>
    </xdr:to>
    <xdr:pic>
      <xdr:nvPicPr>
        <xdr:cNvPr id="173" name="Рисунок 172" descr="Lilium Oriental-Grp.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790" y="11791950"/>
          <a:ext cx="485386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476250</xdr:colOff>
      <xdr:row>28</xdr:row>
      <xdr:rowOff>1</xdr:rowOff>
    </xdr:to>
    <xdr:pic>
      <xdr:nvPicPr>
        <xdr:cNvPr id="174" name="Рисунок 173" descr="Lilium (Genus)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2553950"/>
          <a:ext cx="47625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24</xdr:row>
      <xdr:rowOff>0</xdr:rowOff>
    </xdr:from>
    <xdr:to>
      <xdr:col>6</xdr:col>
      <xdr:colOff>28576</xdr:colOff>
      <xdr:row>25</xdr:row>
      <xdr:rowOff>4744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6229351" y="10858500"/>
          <a:ext cx="514350" cy="4714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476250</xdr:colOff>
      <xdr:row>24</xdr:row>
      <xdr:rowOff>22718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6229350" y="10639425"/>
          <a:ext cx="476250" cy="47991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476249</xdr:colOff>
      <xdr:row>23</xdr:row>
      <xdr:rowOff>25428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6229350" y="10191750"/>
          <a:ext cx="476249" cy="47310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1</xdr:rowOff>
    </xdr:from>
    <xdr:to>
      <xdr:col>5</xdr:col>
      <xdr:colOff>457199</xdr:colOff>
      <xdr:row>22</xdr:row>
      <xdr:rowOff>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6229350" y="9705976"/>
          <a:ext cx="457199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20</xdr:row>
      <xdr:rowOff>0</xdr:rowOff>
    </xdr:from>
    <xdr:to>
      <xdr:col>5</xdr:col>
      <xdr:colOff>465171</xdr:colOff>
      <xdr:row>21</xdr:row>
      <xdr:rowOff>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6229351" y="9305925"/>
          <a:ext cx="46517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476250</xdr:colOff>
      <xdr:row>20</xdr:row>
      <xdr:rowOff>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6229350" y="8905875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18</xdr:row>
      <xdr:rowOff>9719</xdr:rowOff>
    </xdr:from>
    <xdr:to>
      <xdr:col>5</xdr:col>
      <xdr:colOff>466725</xdr:colOff>
      <xdr:row>19</xdr:row>
      <xdr:rowOff>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6238875" y="8515544"/>
          <a:ext cx="457200" cy="39033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466725</xdr:colOff>
      <xdr:row>18</xdr:row>
      <xdr:rowOff>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6229350" y="8105775"/>
          <a:ext cx="4667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476250</xdr:colOff>
      <xdr:row>17</xdr:row>
      <xdr:rowOff>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6229350" y="7705725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466725</xdr:colOff>
      <xdr:row>16</xdr:row>
      <xdr:rowOff>38878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6229350" y="7305675"/>
          <a:ext cx="466725" cy="438928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14</xdr:row>
      <xdr:rowOff>0</xdr:rowOff>
    </xdr:from>
    <xdr:to>
      <xdr:col>5</xdr:col>
      <xdr:colOff>447674</xdr:colOff>
      <xdr:row>15</xdr:row>
      <xdr:rowOff>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6229349" y="6905625"/>
          <a:ext cx="44767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2996</xdr:colOff>
      <xdr:row>13</xdr:row>
      <xdr:rowOff>388</xdr:rowOff>
    </xdr:from>
    <xdr:to>
      <xdr:col>5</xdr:col>
      <xdr:colOff>457199</xdr:colOff>
      <xdr:row>14</xdr:row>
      <xdr:rowOff>29546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H="1">
          <a:off x="6232346" y="6505963"/>
          <a:ext cx="454203" cy="4292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447675</xdr:colOff>
      <xdr:row>13</xdr:row>
      <xdr:rowOff>29159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6229350" y="6105525"/>
          <a:ext cx="447675" cy="42920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11</xdr:row>
      <xdr:rowOff>0</xdr:rowOff>
    </xdr:from>
    <xdr:to>
      <xdr:col>5</xdr:col>
      <xdr:colOff>447675</xdr:colOff>
      <xdr:row>12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6229351" y="5705475"/>
          <a:ext cx="447674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400049</xdr:rowOff>
    </xdr:from>
    <xdr:to>
      <xdr:col>5</xdr:col>
      <xdr:colOff>476251</xdr:colOff>
      <xdr:row>11</xdr:row>
      <xdr:rowOff>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6229351" y="5067299"/>
          <a:ext cx="476250" cy="4000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400049</xdr:rowOff>
    </xdr:from>
    <xdr:to>
      <xdr:col>5</xdr:col>
      <xdr:colOff>476249</xdr:colOff>
      <xdr:row>9</xdr:row>
      <xdr:rowOff>371475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229350" y="4667249"/>
          <a:ext cx="476249" cy="37147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3809999</xdr:colOff>
      <xdr:row>8</xdr:row>
      <xdr:rowOff>0</xdr:rowOff>
    </xdr:from>
    <xdr:to>
      <xdr:col>5</xdr:col>
      <xdr:colOff>485774</xdr:colOff>
      <xdr:row>9</xdr:row>
      <xdr:rowOff>9719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6229349" y="4505325"/>
          <a:ext cx="485775" cy="409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476250</xdr:colOff>
      <xdr:row>8</xdr:row>
      <xdr:rowOff>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6229350" y="4105275"/>
          <a:ext cx="47625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</xdr:row>
      <xdr:rowOff>0</xdr:rowOff>
    </xdr:from>
    <xdr:to>
      <xdr:col>5</xdr:col>
      <xdr:colOff>466725</xdr:colOff>
      <xdr:row>7</xdr:row>
      <xdr:rowOff>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7439025" y="2457450"/>
          <a:ext cx="447675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0</xdr:row>
      <xdr:rowOff>0</xdr:rowOff>
    </xdr:from>
    <xdr:to>
      <xdr:col>4</xdr:col>
      <xdr:colOff>685800</xdr:colOff>
      <xdr:row>2</xdr:row>
      <xdr:rowOff>1041290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0"/>
          <a:ext cx="304800" cy="1846152"/>
        </a:xfrm>
        <a:prstGeom prst="rect">
          <a:avLst/>
        </a:prstGeom>
      </xdr:spPr>
    </xdr:pic>
    <xdr:clientData/>
  </xdr:twoCellAnchor>
  <xdr:twoCellAnchor editAs="oneCell">
    <xdr:from>
      <xdr:col>4</xdr:col>
      <xdr:colOff>3792589</xdr:colOff>
      <xdr:row>203</xdr:row>
      <xdr:rowOff>28575</xdr:rowOff>
    </xdr:from>
    <xdr:to>
      <xdr:col>6</xdr:col>
      <xdr:colOff>57150</xdr:colOff>
      <xdr:row>203</xdr:row>
      <xdr:rowOff>438150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6878689" y="83610450"/>
          <a:ext cx="560336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19049</xdr:colOff>
      <xdr:row>201</xdr:row>
      <xdr:rowOff>400049</xdr:rowOff>
    </xdr:from>
    <xdr:ext cx="514351" cy="466725"/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49" y="83124674"/>
          <a:ext cx="5143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3790950</xdr:colOff>
      <xdr:row>207</xdr:row>
      <xdr:rowOff>9525</xdr:rowOff>
    </xdr:from>
    <xdr:ext cx="504825" cy="438150"/>
    <xdr:pic>
      <xdr:nvPicPr>
        <xdr:cNvPr id="210" name="Рисунок 209" descr="Гладиолус Самара (Samara), 10 шт"/>
        <xdr:cNvPicPr/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85420200"/>
          <a:ext cx="504825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3800476</xdr:colOff>
      <xdr:row>205</xdr:row>
      <xdr:rowOff>38100</xdr:rowOff>
    </xdr:from>
    <xdr:ext cx="495300" cy="400050"/>
    <xdr:pic>
      <xdr:nvPicPr>
        <xdr:cNvPr id="211" name="Рисунок 210" descr="Gladiolus-fringed-Toela"/>
        <xdr:cNvPicPr/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6" y="84534375"/>
          <a:ext cx="495300" cy="400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8768</xdr:colOff>
      <xdr:row>208</xdr:row>
      <xdr:rowOff>19050</xdr:rowOff>
    </xdr:from>
    <xdr:ext cx="467482" cy="457200"/>
    <xdr:pic>
      <xdr:nvPicPr>
        <xdr:cNvPr id="212" name="Рисунок 211" descr="Гладиолус Кавказ (Gladiolus Caucasus)"/>
        <xdr:cNvPicPr/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4868" y="85886925"/>
          <a:ext cx="467482" cy="457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19050</xdr:colOff>
      <xdr:row>206</xdr:row>
      <xdr:rowOff>1</xdr:rowOff>
    </xdr:from>
    <xdr:ext cx="476249" cy="457200"/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84953476"/>
          <a:ext cx="476249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3790950</xdr:colOff>
      <xdr:row>204</xdr:row>
      <xdr:rowOff>0</xdr:rowOff>
    </xdr:from>
    <xdr:ext cx="533400" cy="476250"/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84039075"/>
          <a:ext cx="5334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9523</xdr:colOff>
      <xdr:row>209</xdr:row>
      <xdr:rowOff>9525</xdr:rowOff>
    </xdr:from>
    <xdr:ext cx="495299" cy="476250"/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6905623" y="86334600"/>
          <a:ext cx="49529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0</xdr:colOff>
      <xdr:row>201</xdr:row>
      <xdr:rowOff>0</xdr:rowOff>
    </xdr:from>
    <xdr:to>
      <xdr:col>6</xdr:col>
      <xdr:colOff>304800</xdr:colOff>
      <xdr:row>202</xdr:row>
      <xdr:rowOff>190499</xdr:rowOff>
    </xdr:to>
    <xdr:sp macro="" textlink="">
      <xdr:nvSpPr>
        <xdr:cNvPr id="219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6715125" y="829627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201</xdr:row>
      <xdr:rowOff>0</xdr:rowOff>
    </xdr:from>
    <xdr:to>
      <xdr:col>6</xdr:col>
      <xdr:colOff>304800</xdr:colOff>
      <xdr:row>202</xdr:row>
      <xdr:rowOff>95249</xdr:rowOff>
    </xdr:to>
    <xdr:sp macro="" textlink="">
      <xdr:nvSpPr>
        <xdr:cNvPr id="221" name="AutoShape 2" descr="https://www.f-views.com/wp-content/uploads/FA-11-0787.jpg"/>
        <xdr:cNvSpPr>
          <a:spLocks noChangeAspect="1" noChangeArrowheads="1"/>
        </xdr:cNvSpPr>
      </xdr:nvSpPr>
      <xdr:spPr bwMode="auto">
        <a:xfrm>
          <a:off x="6715125" y="8296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2876549</xdr:colOff>
      <xdr:row>0</xdr:row>
      <xdr:rowOff>66675</xdr:rowOff>
    </xdr:from>
    <xdr:to>
      <xdr:col>6</xdr:col>
      <xdr:colOff>948235</xdr:colOff>
      <xdr:row>2</xdr:row>
      <xdr:rowOff>752475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BEBA8EAE-BF5A-486C-A8C5-ECC9F3942E4B}">
              <a14:imgProps xmlns:a14="http://schemas.microsoft.com/office/drawing/2010/main">
                <a14:imgLayer r:embed="rId199">
                  <a14:imgEffect>
                    <a14:saturation sat="2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49" y="66675"/>
          <a:ext cx="2367461" cy="14859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285751</xdr:colOff>
      <xdr:row>0</xdr:row>
      <xdr:rowOff>142874</xdr:rowOff>
    </xdr:from>
    <xdr:to>
      <xdr:col>14</xdr:col>
      <xdr:colOff>48620</xdr:colOff>
      <xdr:row>2</xdr:row>
      <xdr:rowOff>1492650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9220" y="142874"/>
          <a:ext cx="2108400" cy="215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%20&#1101;&#1076;&#1091;&#1072;&#1088;&#1076;&#1086;&#1074;&#1085;&#1072;/Downloads/&#1044;&#1040;&#1056;&#1048;&#1058;%20&#1088;&#1072;&#1089;&#1095;&#1077;&#1090;%20&#1094;&#1077;&#1085;%20&#1072;&#1089;&#1089;&#1086;&#1088;&#1090;&#1080;&#1084;&#1077;&#1085;&#1090;%20&#1042;&#1077;&#1089;&#1085;&#1072;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йпак"/>
      <sheetName val="шоубокс"/>
      <sheetName val="шоубоксы эконом"/>
    </sheetNames>
    <sheetDataSet>
      <sheetData sheetId="0">
        <row r="7">
          <cell r="E7" t="str">
            <v>Lilium Bright Diamond</v>
          </cell>
          <cell r="F7" t="str">
            <v>Дой-пак Лилия Брайт Даймонд Lilium Bright Diamond (азиат., белый)</v>
          </cell>
          <cell r="H7" t="str">
            <v>белый</v>
          </cell>
          <cell r="I7">
            <v>2</v>
          </cell>
          <cell r="J7" t="str">
            <v>110-120 см</v>
          </cell>
          <cell r="K7" t="str">
            <v>14/+</v>
          </cell>
          <cell r="L7">
            <v>125</v>
          </cell>
          <cell r="M7">
            <v>13.59375</v>
          </cell>
          <cell r="N7">
            <v>41.037500000000001</v>
          </cell>
          <cell r="O7">
            <v>20.518750000000001</v>
          </cell>
          <cell r="P7" t="str">
            <v>Дойпак</v>
          </cell>
          <cell r="Q7" t="str">
            <v>110-120 см</v>
          </cell>
          <cell r="R7">
            <v>2</v>
          </cell>
          <cell r="S7">
            <v>25</v>
          </cell>
        </row>
        <row r="8">
          <cell r="E8" t="str">
            <v>Lilium Cannes</v>
          </cell>
          <cell r="F8" t="str">
            <v>Дой-пак Лилия Каннес Lilium Cannes (азиат., розовый)</v>
          </cell>
          <cell r="H8" t="str">
            <v>розовый</v>
          </cell>
          <cell r="I8">
            <v>2</v>
          </cell>
          <cell r="J8" t="str">
            <v>110-120 см</v>
          </cell>
          <cell r="K8" t="str">
            <v>14/+</v>
          </cell>
          <cell r="L8">
            <v>100</v>
          </cell>
          <cell r="M8">
            <v>10.875</v>
          </cell>
          <cell r="N8">
            <v>35.6</v>
          </cell>
          <cell r="O8">
            <v>17.8</v>
          </cell>
          <cell r="P8" t="str">
            <v>НОВИНКА</v>
          </cell>
          <cell r="Q8" t="str">
            <v>110-120 см</v>
          </cell>
          <cell r="R8">
            <v>2</v>
          </cell>
          <cell r="S8">
            <v>25</v>
          </cell>
        </row>
        <row r="9">
          <cell r="E9" t="str">
            <v>Lilium Chianti</v>
          </cell>
          <cell r="F9" t="str">
            <v>Дой-пак Лилии Кьянти Lilium Chianti (азиат., розовый)</v>
          </cell>
          <cell r="H9" t="str">
            <v>розовый</v>
          </cell>
          <cell r="I9">
            <v>2</v>
          </cell>
          <cell r="J9" t="str">
            <v>75-85 см</v>
          </cell>
          <cell r="K9" t="str">
            <v>14/+</v>
          </cell>
          <cell r="L9">
            <v>100</v>
          </cell>
          <cell r="M9">
            <v>10.875</v>
          </cell>
          <cell r="N9">
            <v>35.6</v>
          </cell>
          <cell r="O9">
            <v>17.8</v>
          </cell>
          <cell r="Q9" t="e">
            <v>#N/A</v>
          </cell>
          <cell r="S9">
            <v>25</v>
          </cell>
        </row>
        <row r="10">
          <cell r="E10" t="str">
            <v>Lilium Golden Tycoon</v>
          </cell>
          <cell r="F10" t="str">
            <v>Дой-пак Лилия Голден Тайкун Lilium Golden Tycoon (азиат., желтый)</v>
          </cell>
          <cell r="H10" t="str">
            <v>желтый</v>
          </cell>
          <cell r="I10">
            <v>2</v>
          </cell>
          <cell r="J10" t="str">
            <v>95-110 см</v>
          </cell>
          <cell r="K10" t="str">
            <v>14/+</v>
          </cell>
          <cell r="L10">
            <v>100</v>
          </cell>
          <cell r="M10">
            <v>10.875</v>
          </cell>
          <cell r="N10">
            <v>35.6</v>
          </cell>
          <cell r="O10">
            <v>17.8</v>
          </cell>
          <cell r="P10" t="str">
            <v>Дойпак</v>
          </cell>
          <cell r="Q10" t="str">
            <v>95-110 см</v>
          </cell>
          <cell r="R10">
            <v>2</v>
          </cell>
          <cell r="S10">
            <v>25</v>
          </cell>
        </row>
        <row r="11">
          <cell r="E11" t="str">
            <v>Lilium Lollypop</v>
          </cell>
          <cell r="F11" t="str">
            <v>Дой-пак Лилия Лоллипоп Lilium Lollypop (азиат., розовый)</v>
          </cell>
          <cell r="H11" t="str">
            <v>розовый</v>
          </cell>
          <cell r="I11">
            <v>2</v>
          </cell>
          <cell r="J11" t="str">
            <v>65-75 см</v>
          </cell>
          <cell r="K11" t="str">
            <v>14/+</v>
          </cell>
          <cell r="L11">
            <v>125</v>
          </cell>
          <cell r="M11">
            <v>13.59375</v>
          </cell>
          <cell r="N11">
            <v>41.037500000000001</v>
          </cell>
          <cell r="O11">
            <v>20.518750000000001</v>
          </cell>
          <cell r="P11" t="str">
            <v>Дойпак</v>
          </cell>
          <cell r="Q11" t="str">
            <v>65-75 см</v>
          </cell>
          <cell r="R11">
            <v>2</v>
          </cell>
          <cell r="S11">
            <v>25</v>
          </cell>
        </row>
        <row r="12">
          <cell r="E12" t="str">
            <v>Lilium Luxor</v>
          </cell>
          <cell r="F12" t="str">
            <v>Дой-пак Лилия Люксор Lilium Luxor (азиат., абрикосовый)</v>
          </cell>
          <cell r="H12" t="str">
            <v>абрикосовый</v>
          </cell>
          <cell r="I12">
            <v>2</v>
          </cell>
          <cell r="J12" t="str">
            <v>85-95 см</v>
          </cell>
          <cell r="K12" t="str">
            <v>14/+</v>
          </cell>
          <cell r="L12">
            <v>125</v>
          </cell>
          <cell r="M12">
            <v>13.59375</v>
          </cell>
          <cell r="N12">
            <v>41.037500000000001</v>
          </cell>
          <cell r="O12">
            <v>20.518750000000001</v>
          </cell>
          <cell r="P12" t="str">
            <v>Дойпак</v>
          </cell>
          <cell r="Q12" t="str">
            <v>85-95 см</v>
          </cell>
          <cell r="R12">
            <v>2</v>
          </cell>
          <cell r="S12">
            <v>25</v>
          </cell>
        </row>
        <row r="13">
          <cell r="E13" t="str">
            <v>Lilium Medoc</v>
          </cell>
          <cell r="F13" t="str">
            <v>Дой-пак Лилия Медок Lilium Medoc (азиат., розовый)</v>
          </cell>
          <cell r="H13" t="str">
            <v>розовый</v>
          </cell>
          <cell r="I13">
            <v>2</v>
          </cell>
          <cell r="J13" t="str">
            <v>75-85 см</v>
          </cell>
          <cell r="K13" t="str">
            <v>14/+</v>
          </cell>
          <cell r="L13">
            <v>125</v>
          </cell>
          <cell r="M13">
            <v>13.59375</v>
          </cell>
          <cell r="N13">
            <v>41.037500000000001</v>
          </cell>
          <cell r="O13">
            <v>20.518750000000001</v>
          </cell>
          <cell r="Q13" t="e">
            <v>#N/A</v>
          </cell>
          <cell r="S13">
            <v>25</v>
          </cell>
        </row>
        <row r="14">
          <cell r="E14" t="str">
            <v>Lilium Orange County</v>
          </cell>
          <cell r="F14" t="str">
            <v>Дой-пак Лилии Оранж Каунти Lilium Orange County (азиат., махр., оранжевый)</v>
          </cell>
          <cell r="H14" t="str">
            <v>оранжевый</v>
          </cell>
          <cell r="I14">
            <v>2</v>
          </cell>
          <cell r="J14" t="str">
            <v>95-110 см</v>
          </cell>
          <cell r="K14" t="str">
            <v>14/+</v>
          </cell>
          <cell r="L14">
            <v>100</v>
          </cell>
          <cell r="M14">
            <v>10.875</v>
          </cell>
          <cell r="N14">
            <v>35.6</v>
          </cell>
          <cell r="O14">
            <v>17.8</v>
          </cell>
          <cell r="P14" t="str">
            <v>Дойпак</v>
          </cell>
          <cell r="Q14" t="str">
            <v>95-110 см</v>
          </cell>
          <cell r="R14">
            <v>2</v>
          </cell>
          <cell r="S14">
            <v>25</v>
          </cell>
        </row>
        <row r="15">
          <cell r="E15" t="str">
            <v>Lilium Secret Kiss</v>
          </cell>
          <cell r="F15" t="str">
            <v>Дой-пак Лилия Секрет Кисс Lilium Secret Kiss (азиат., бордовый)</v>
          </cell>
          <cell r="H15" t="str">
            <v>бордовый</v>
          </cell>
          <cell r="I15">
            <v>2</v>
          </cell>
          <cell r="J15" t="str">
            <v>110-120 см</v>
          </cell>
          <cell r="K15" t="str">
            <v>14/+</v>
          </cell>
          <cell r="L15">
            <v>169</v>
          </cell>
          <cell r="M15">
            <v>18.37875</v>
          </cell>
          <cell r="N15">
            <v>50.607500000000002</v>
          </cell>
          <cell r="O15">
            <v>25.303750000000001</v>
          </cell>
          <cell r="P15" t="str">
            <v>Дойпак</v>
          </cell>
          <cell r="Q15" t="str">
            <v>110-120 см</v>
          </cell>
          <cell r="R15">
            <v>2</v>
          </cell>
          <cell r="S15">
            <v>25</v>
          </cell>
        </row>
        <row r="16">
          <cell r="E16" t="str">
            <v>Lilium Tasmania</v>
          </cell>
          <cell r="F16" t="str">
            <v>Дой-пак Лилия Тасмания Lilium Tasmania (азиат., желтый)</v>
          </cell>
          <cell r="H16" t="str">
            <v>желтый</v>
          </cell>
          <cell r="I16">
            <v>2</v>
          </cell>
          <cell r="J16" t="str">
            <v>85-95 см</v>
          </cell>
          <cell r="K16" t="str">
            <v>14/+</v>
          </cell>
          <cell r="L16">
            <v>238</v>
          </cell>
          <cell r="M16">
            <v>25.8825</v>
          </cell>
          <cell r="N16">
            <v>65.615000000000009</v>
          </cell>
          <cell r="O16">
            <v>32.807500000000005</v>
          </cell>
          <cell r="P16" t="str">
            <v>НОВИНКА</v>
          </cell>
          <cell r="Q16" t="str">
            <v>85-95 см</v>
          </cell>
          <cell r="R16">
            <v>2</v>
          </cell>
          <cell r="S16">
            <v>25</v>
          </cell>
        </row>
        <row r="17">
          <cell r="E17" t="str">
            <v>Lilium White Pixels</v>
          </cell>
          <cell r="F17" t="str">
            <v>Дой-пак Лилии Уайт Пикселс Lilium White Pixels (азиат., желтый)</v>
          </cell>
          <cell r="H17" t="str">
            <v>белый</v>
          </cell>
          <cell r="I17">
            <v>2</v>
          </cell>
          <cell r="J17" t="str">
            <v>95-110 см</v>
          </cell>
          <cell r="K17" t="str">
            <v>14/+</v>
          </cell>
          <cell r="L17">
            <v>238</v>
          </cell>
          <cell r="M17">
            <v>25.8825</v>
          </cell>
          <cell r="N17">
            <v>65.615000000000009</v>
          </cell>
          <cell r="O17">
            <v>32.807500000000005</v>
          </cell>
          <cell r="P17" t="str">
            <v>НОВИНКА</v>
          </cell>
          <cell r="Q17" t="str">
            <v>95-110 см</v>
          </cell>
          <cell r="R17">
            <v>2</v>
          </cell>
          <cell r="S17">
            <v>25</v>
          </cell>
        </row>
        <row r="18">
          <cell r="E18" t="str">
            <v>Lilium Candy Blossom</v>
          </cell>
          <cell r="F18" t="str">
            <v>Дой-пак Лилии Кэнди Блоссом Lilium Candy Blossom (азиат., махр., розовый)</v>
          </cell>
          <cell r="H18" t="str">
            <v>розовый</v>
          </cell>
          <cell r="I18">
            <v>2</v>
          </cell>
          <cell r="J18" t="str">
            <v>110-120 см</v>
          </cell>
          <cell r="K18" t="str">
            <v>14/+</v>
          </cell>
          <cell r="L18">
            <v>325</v>
          </cell>
          <cell r="M18">
            <v>35.34375</v>
          </cell>
          <cell r="N18">
            <v>84.537499999999994</v>
          </cell>
          <cell r="O18">
            <v>42.268749999999997</v>
          </cell>
          <cell r="P18" t="str">
            <v>НОВИНКА</v>
          </cell>
          <cell r="Q18" t="str">
            <v>110-120 см</v>
          </cell>
          <cell r="R18">
            <v>2</v>
          </cell>
          <cell r="S18">
            <v>25</v>
          </cell>
        </row>
        <row r="19">
          <cell r="E19" t="str">
            <v>Lilium Fata Morgana</v>
          </cell>
          <cell r="F19" t="str">
            <v>Дой-пак Лилия Фата Моргана Lilium Fata Morgana (азиат., махр., желтый)</v>
          </cell>
          <cell r="H19" t="str">
            <v>желтый</v>
          </cell>
          <cell r="I19">
            <v>2</v>
          </cell>
          <cell r="J19" t="str">
            <v>95-110 см</v>
          </cell>
          <cell r="K19" t="str">
            <v>14/+</v>
          </cell>
          <cell r="L19">
            <v>325</v>
          </cell>
          <cell r="M19">
            <v>35.34375</v>
          </cell>
          <cell r="N19">
            <v>84.537499999999994</v>
          </cell>
          <cell r="O19">
            <v>42.268749999999997</v>
          </cell>
          <cell r="P19" t="str">
            <v>НОВИНКА</v>
          </cell>
          <cell r="Q19" t="str">
            <v>95-110 см</v>
          </cell>
          <cell r="R19">
            <v>2</v>
          </cell>
          <cell r="S19">
            <v>25</v>
          </cell>
        </row>
        <row r="20">
          <cell r="E20" t="str">
            <v>Lilium Orange Twins</v>
          </cell>
          <cell r="F20" t="str">
            <v>Дой-пак Лилия Оранж Твинс Lilium Orange Twins (азиат., махр., оранжевый)</v>
          </cell>
          <cell r="H20" t="str">
            <v>оранжевый</v>
          </cell>
          <cell r="I20">
            <v>2</v>
          </cell>
          <cell r="J20" t="str">
            <v>95-110 см</v>
          </cell>
          <cell r="K20" t="str">
            <v>14/+</v>
          </cell>
          <cell r="L20">
            <v>325</v>
          </cell>
          <cell r="M20">
            <v>35.34375</v>
          </cell>
          <cell r="N20">
            <v>84.537499999999994</v>
          </cell>
          <cell r="O20">
            <v>42.268749999999997</v>
          </cell>
          <cell r="P20" t="str">
            <v>Дойпак</v>
          </cell>
          <cell r="Q20" t="str">
            <v>95-110 см</v>
          </cell>
          <cell r="R20">
            <v>2</v>
          </cell>
          <cell r="S20">
            <v>25</v>
          </cell>
        </row>
        <row r="21">
          <cell r="E21" t="str">
            <v>Lilium Apricot Star</v>
          </cell>
          <cell r="F21" t="str">
            <v>Дой-пак Лилия Эприкот Стар Lilium Apricot Star (восточн., оранжевый)</v>
          </cell>
          <cell r="H21" t="str">
            <v>оранжевый</v>
          </cell>
          <cell r="I21">
            <v>2</v>
          </cell>
          <cell r="J21" t="str">
            <v>95-110 см</v>
          </cell>
          <cell r="K21" t="str">
            <v>16/+</v>
          </cell>
          <cell r="L21">
            <v>250</v>
          </cell>
          <cell r="M21">
            <v>27.1875</v>
          </cell>
          <cell r="N21">
            <v>68.224999999999994</v>
          </cell>
          <cell r="O21">
            <v>34.112499999999997</v>
          </cell>
          <cell r="Q21" t="e">
            <v>#N/A</v>
          </cell>
          <cell r="S21">
            <v>25</v>
          </cell>
        </row>
        <row r="22">
          <cell r="E22" t="str">
            <v>Lilium Aubade</v>
          </cell>
          <cell r="F22" t="str">
            <v>Дой-пак Лилия Аубаде Lilium Aubade (восточн., белый)</v>
          </cell>
          <cell r="H22" t="str">
            <v>белый</v>
          </cell>
          <cell r="I22">
            <v>2</v>
          </cell>
          <cell r="J22" t="str">
            <v>110-120 см</v>
          </cell>
          <cell r="K22" t="str">
            <v>16/+</v>
          </cell>
          <cell r="L22">
            <v>156</v>
          </cell>
          <cell r="M22">
            <v>16.965</v>
          </cell>
          <cell r="N22">
            <v>47.78</v>
          </cell>
          <cell r="O22">
            <v>23.89</v>
          </cell>
          <cell r="Q22" t="e">
            <v>#N/A</v>
          </cell>
          <cell r="S22">
            <v>25</v>
          </cell>
        </row>
        <row r="23">
          <cell r="E23" t="str">
            <v>Lilium Casa Blanca</v>
          </cell>
          <cell r="F23" t="str">
            <v>Дой-пак Лилия Каса Бланка Lilium Casa Blanca (восточн., белый)</v>
          </cell>
          <cell r="H23" t="str">
            <v>белый</v>
          </cell>
          <cell r="I23">
            <v>2</v>
          </cell>
          <cell r="J23" t="str">
            <v>95-110 см</v>
          </cell>
          <cell r="K23" t="str">
            <v>16/+</v>
          </cell>
          <cell r="L23">
            <v>156</v>
          </cell>
          <cell r="M23">
            <v>16.965</v>
          </cell>
          <cell r="N23">
            <v>47.78</v>
          </cell>
          <cell r="O23">
            <v>23.89</v>
          </cell>
          <cell r="P23" t="str">
            <v>Дойпак</v>
          </cell>
          <cell r="Q23" t="str">
            <v>95-110 см</v>
          </cell>
          <cell r="R23">
            <v>2</v>
          </cell>
          <cell r="S23">
            <v>25</v>
          </cell>
        </row>
        <row r="24">
          <cell r="E24" t="str">
            <v>Lilium Hotline</v>
          </cell>
          <cell r="F24" t="str">
            <v>Дой-пак Лилия Хотлайн Lilium Hotline (восточн., белый)</v>
          </cell>
          <cell r="H24" t="str">
            <v>белый</v>
          </cell>
          <cell r="I24">
            <v>2</v>
          </cell>
          <cell r="J24" t="str">
            <v>110-120 см</v>
          </cell>
          <cell r="K24" t="str">
            <v>16/+</v>
          </cell>
          <cell r="L24">
            <v>213</v>
          </cell>
          <cell r="M24">
            <v>23.16375</v>
          </cell>
          <cell r="N24">
            <v>60.177500000000002</v>
          </cell>
          <cell r="O24">
            <v>30.088750000000001</v>
          </cell>
          <cell r="P24" t="str">
            <v>Дойпак</v>
          </cell>
          <cell r="Q24" t="str">
            <v>110-120 см</v>
          </cell>
          <cell r="R24">
            <v>2</v>
          </cell>
          <cell r="S24">
            <v>25</v>
          </cell>
        </row>
        <row r="25">
          <cell r="E25" t="str">
            <v>Lilium Josephine</v>
          </cell>
          <cell r="F25" t="str">
            <v>Дой-пак Лилия Жозефинан Lilium Josephine (восточн., розовый)</v>
          </cell>
          <cell r="H25" t="str">
            <v>розовый</v>
          </cell>
          <cell r="I25">
            <v>2</v>
          </cell>
          <cell r="J25" t="str">
            <v>85-95 см</v>
          </cell>
          <cell r="K25" t="str">
            <v>16/+</v>
          </cell>
          <cell r="L25">
            <v>156</v>
          </cell>
          <cell r="M25">
            <v>16.965</v>
          </cell>
          <cell r="N25">
            <v>47.78</v>
          </cell>
          <cell r="O25">
            <v>23.89</v>
          </cell>
          <cell r="P25" t="str">
            <v>Дойпак</v>
          </cell>
          <cell r="Q25" t="str">
            <v>85-95 см</v>
          </cell>
          <cell r="R25">
            <v>2</v>
          </cell>
          <cell r="S25">
            <v>25</v>
          </cell>
        </row>
        <row r="26">
          <cell r="E26" t="str">
            <v>Lilium Montezuma</v>
          </cell>
          <cell r="F26" t="str">
            <v>Дой-пак Лилия Монтезума Lilium Montezuma (восточн., красный)</v>
          </cell>
          <cell r="H26" t="str">
            <v>красный</v>
          </cell>
          <cell r="I26">
            <v>2</v>
          </cell>
          <cell r="J26" t="str">
            <v>120-140 см</v>
          </cell>
          <cell r="K26" t="str">
            <v>16/+</v>
          </cell>
          <cell r="L26">
            <v>156</v>
          </cell>
          <cell r="M26">
            <v>16.965</v>
          </cell>
          <cell r="N26">
            <v>47.78</v>
          </cell>
          <cell r="O26">
            <v>23.89</v>
          </cell>
          <cell r="P26" t="str">
            <v>Дойпак</v>
          </cell>
          <cell r="Q26" t="str">
            <v>120-140 см</v>
          </cell>
          <cell r="R26">
            <v>2</v>
          </cell>
          <cell r="S26">
            <v>25</v>
          </cell>
        </row>
        <row r="27">
          <cell r="E27" t="str">
            <v>Lilium Stargazer</v>
          </cell>
          <cell r="F27" t="str">
            <v>Дой-пак Лилия Старгейзер Lilium Stargazer (восточн., красный)</v>
          </cell>
          <cell r="H27" t="str">
            <v>красный</v>
          </cell>
          <cell r="I27">
            <v>2</v>
          </cell>
          <cell r="J27" t="str">
            <v>95-110 см</v>
          </cell>
          <cell r="K27" t="str">
            <v>16/+</v>
          </cell>
          <cell r="L27">
            <v>156</v>
          </cell>
          <cell r="M27">
            <v>16.965</v>
          </cell>
          <cell r="N27">
            <v>47.78</v>
          </cell>
          <cell r="O27">
            <v>23.89</v>
          </cell>
          <cell r="P27" t="str">
            <v>НОВИНКА</v>
          </cell>
          <cell r="Q27" t="str">
            <v>95-110 см</v>
          </cell>
          <cell r="R27">
            <v>2</v>
          </cell>
          <cell r="S27">
            <v>25</v>
          </cell>
        </row>
        <row r="28">
          <cell r="E28" t="str">
            <v>Lilium Tiger Woods</v>
          </cell>
          <cell r="F28" t="str">
            <v>Дой-пак Лилия Тайгер Вудз Lilium Tiger Woods (восточн., белый)</v>
          </cell>
          <cell r="H28" t="str">
            <v>белый</v>
          </cell>
          <cell r="I28">
            <v>2</v>
          </cell>
          <cell r="J28" t="str">
            <v>75-85 см</v>
          </cell>
          <cell r="K28" t="str">
            <v>16/+</v>
          </cell>
          <cell r="L28">
            <v>313</v>
          </cell>
          <cell r="M28">
            <v>34.03875</v>
          </cell>
          <cell r="N28">
            <v>81.927499999999995</v>
          </cell>
          <cell r="O28">
            <v>40.963749999999997</v>
          </cell>
          <cell r="P28" t="str">
            <v>Дойпак</v>
          </cell>
          <cell r="Q28" t="str">
            <v>75-85 см</v>
          </cell>
          <cell r="R28">
            <v>2</v>
          </cell>
          <cell r="S28">
            <v>25</v>
          </cell>
        </row>
        <row r="29">
          <cell r="E29" t="str">
            <v>Lilium Easter Moon</v>
          </cell>
          <cell r="F29" t="str">
            <v>Дой-пак Лилия Истерн Мун Lilium Easter Moon (ОТ гибрид, розовый)</v>
          </cell>
          <cell r="H29" t="str">
            <v>розовый</v>
          </cell>
          <cell r="I29">
            <v>2</v>
          </cell>
          <cell r="J29" t="str">
            <v>120-140 см</v>
          </cell>
          <cell r="K29" t="str">
            <v>16/+</v>
          </cell>
          <cell r="L29">
            <v>125</v>
          </cell>
          <cell r="M29">
            <v>13.59375</v>
          </cell>
          <cell r="N29">
            <v>41.037500000000001</v>
          </cell>
          <cell r="O29">
            <v>20.518750000000001</v>
          </cell>
          <cell r="Q29" t="e">
            <v>#N/A</v>
          </cell>
          <cell r="S29">
            <v>25</v>
          </cell>
        </row>
        <row r="30">
          <cell r="E30" t="str">
            <v>Lilium Miss Lily</v>
          </cell>
          <cell r="F30" t="str">
            <v>Дой-пак Лилия Мисс Лили Lilium Miss Lily (ОТ гибрид, красный)</v>
          </cell>
          <cell r="H30" t="str">
            <v>красный</v>
          </cell>
          <cell r="I30">
            <v>2</v>
          </cell>
          <cell r="J30" t="str">
            <v>120-140 см</v>
          </cell>
          <cell r="K30" t="str">
            <v>16/+</v>
          </cell>
          <cell r="L30">
            <v>188</v>
          </cell>
          <cell r="M30">
            <v>20.445</v>
          </cell>
          <cell r="N30">
            <v>54.74</v>
          </cell>
          <cell r="O30">
            <v>27.37</v>
          </cell>
          <cell r="P30" t="str">
            <v>НОВИНКА</v>
          </cell>
          <cell r="Q30" t="str">
            <v>120-140 см</v>
          </cell>
          <cell r="R30">
            <v>2</v>
          </cell>
          <cell r="S30">
            <v>25</v>
          </cell>
        </row>
        <row r="31">
          <cell r="E31" t="str">
            <v>Lilium Miss Patchwork</v>
          </cell>
          <cell r="F31" t="str">
            <v>Дой-пак Лилия Мисс Пэчворк Lilium Miss Patchwork (ОТ гибрид, бордовый)</v>
          </cell>
          <cell r="H31" t="str">
            <v>бордовый</v>
          </cell>
          <cell r="I31">
            <v>2</v>
          </cell>
          <cell r="J31" t="str">
            <v>110-120 см</v>
          </cell>
          <cell r="K31" t="str">
            <v>16/+</v>
          </cell>
          <cell r="L31">
            <v>188</v>
          </cell>
          <cell r="M31">
            <v>20.445</v>
          </cell>
          <cell r="N31">
            <v>54.74</v>
          </cell>
          <cell r="O31">
            <v>27.37</v>
          </cell>
          <cell r="P31" t="str">
            <v>Дойпак</v>
          </cell>
          <cell r="Q31" t="str">
            <v>110-120 см</v>
          </cell>
          <cell r="R31">
            <v>2</v>
          </cell>
          <cell r="S31">
            <v>25</v>
          </cell>
        </row>
        <row r="32">
          <cell r="E32" t="str">
            <v>Lilium Mister Cas</v>
          </cell>
          <cell r="F32" t="str">
            <v>Дой-пак Лилия Мистер Кас Lilium Mister Cas (ОТ гибрид, желтый)</v>
          </cell>
          <cell r="H32" t="str">
            <v>желтый</v>
          </cell>
          <cell r="I32">
            <v>2</v>
          </cell>
          <cell r="J32" t="str">
            <v>120-140 см</v>
          </cell>
          <cell r="K32" t="str">
            <v>16/+</v>
          </cell>
          <cell r="L32">
            <v>156</v>
          </cell>
          <cell r="M32">
            <v>16.965</v>
          </cell>
          <cell r="N32">
            <v>47.78</v>
          </cell>
          <cell r="O32">
            <v>23.89</v>
          </cell>
          <cell r="Q32" t="e">
            <v>#N/A</v>
          </cell>
          <cell r="S32">
            <v>25</v>
          </cell>
        </row>
        <row r="33">
          <cell r="E33" t="str">
            <v>Lilium Orange Space</v>
          </cell>
          <cell r="F33" t="str">
            <v>Дой-пак Лилия Оранж Спейс Lilium Orange Space (ОТ гибрид, оранжевый)</v>
          </cell>
          <cell r="H33" t="str">
            <v>оранжевый</v>
          </cell>
          <cell r="I33">
            <v>2</v>
          </cell>
          <cell r="J33" t="str">
            <v>120-140 см</v>
          </cell>
          <cell r="K33" t="str">
            <v>16/+</v>
          </cell>
          <cell r="L33">
            <v>356</v>
          </cell>
          <cell r="M33">
            <v>38.714999999999996</v>
          </cell>
          <cell r="N33">
            <v>91.279999999999987</v>
          </cell>
          <cell r="O33">
            <v>45.639999999999993</v>
          </cell>
          <cell r="P33" t="str">
            <v>Дойпак</v>
          </cell>
          <cell r="Q33" t="str">
            <v>120-140 см</v>
          </cell>
          <cell r="R33">
            <v>2</v>
          </cell>
          <cell r="S33">
            <v>25</v>
          </cell>
        </row>
        <row r="34">
          <cell r="E34" t="str">
            <v>Lilium oriental Garden Party</v>
          </cell>
          <cell r="F34" t="str">
            <v>Дой-пак Лилия Гарден Пати Lilium Garden Party (восточн, низкоросл, белый)</v>
          </cell>
          <cell r="H34" t="str">
            <v>белый</v>
          </cell>
          <cell r="I34">
            <v>2</v>
          </cell>
          <cell r="J34" t="str">
            <v>35-45 см</v>
          </cell>
          <cell r="K34" t="str">
            <v>16/+</v>
          </cell>
          <cell r="L34">
            <v>388</v>
          </cell>
          <cell r="M34">
            <v>42.195</v>
          </cell>
          <cell r="N34">
            <v>98.24</v>
          </cell>
          <cell r="O34">
            <v>49.12</v>
          </cell>
          <cell r="P34" t="str">
            <v>Дойпак</v>
          </cell>
          <cell r="Q34" t="str">
            <v>35-45 см</v>
          </cell>
          <cell r="R34">
            <v>2</v>
          </cell>
          <cell r="S34">
            <v>25</v>
          </cell>
        </row>
        <row r="35">
          <cell r="E35" t="str">
            <v>Lilium Mona Lisa</v>
          </cell>
          <cell r="F35" t="str">
            <v>Дой-пак Лилия Мона Лиза Lilium Mona Lisa (восточн, низкоросл, розовый)</v>
          </cell>
          <cell r="H35" t="str">
            <v>розовый</v>
          </cell>
          <cell r="I35">
            <v>2</v>
          </cell>
          <cell r="J35" t="str">
            <v>35-45 см</v>
          </cell>
          <cell r="K35" t="str">
            <v>16/+</v>
          </cell>
          <cell r="L35">
            <v>388</v>
          </cell>
          <cell r="M35">
            <v>42.195</v>
          </cell>
          <cell r="N35">
            <v>98.24</v>
          </cell>
          <cell r="O35">
            <v>49.12</v>
          </cell>
          <cell r="P35" t="str">
            <v>Дойпак</v>
          </cell>
          <cell r="Q35" t="str">
            <v>35-45 см</v>
          </cell>
          <cell r="R35">
            <v>2</v>
          </cell>
          <cell r="S35">
            <v>25</v>
          </cell>
        </row>
        <row r="36">
          <cell r="E36" t="str">
            <v>Lilium Muscadet</v>
          </cell>
          <cell r="F36" t="str">
            <v>Дой-пак Лилия Мускадет Lilium Muscadet (восточн, низкоросл, белый)</v>
          </cell>
          <cell r="H36" t="str">
            <v>белый</v>
          </cell>
          <cell r="I36">
            <v>2</v>
          </cell>
          <cell r="J36" t="str">
            <v>35-45 см</v>
          </cell>
          <cell r="K36" t="str">
            <v>16/+</v>
          </cell>
          <cell r="L36">
            <v>388</v>
          </cell>
          <cell r="M36">
            <v>42.195</v>
          </cell>
          <cell r="N36">
            <v>98.24</v>
          </cell>
          <cell r="O36">
            <v>49.12</v>
          </cell>
          <cell r="Q36" t="e">
            <v>#N/A</v>
          </cell>
          <cell r="S36">
            <v>25</v>
          </cell>
        </row>
        <row r="37">
          <cell r="E37" t="str">
            <v>Lilium Crimson Pixie</v>
          </cell>
          <cell r="F37" t="str">
            <v>Дой-пак Лилия Кримсон Пикси Lilium Crimson Pixie (восточн, низкоросл, красный)</v>
          </cell>
          <cell r="H37" t="str">
            <v>красный</v>
          </cell>
          <cell r="I37">
            <v>2</v>
          </cell>
          <cell r="J37" t="str">
            <v>35-45 см</v>
          </cell>
          <cell r="K37" t="str">
            <v>16/+</v>
          </cell>
          <cell r="L37">
            <v>244</v>
          </cell>
          <cell r="M37">
            <v>26.535</v>
          </cell>
          <cell r="N37">
            <v>66.92</v>
          </cell>
          <cell r="O37">
            <v>33.46</v>
          </cell>
          <cell r="P37" t="str">
            <v>Дойпак</v>
          </cell>
          <cell r="Q37" t="str">
            <v>35-45 см</v>
          </cell>
          <cell r="R37">
            <v>2</v>
          </cell>
          <cell r="S37">
            <v>25</v>
          </cell>
        </row>
        <row r="38">
          <cell r="Q38" t="e">
            <v>#N/A</v>
          </cell>
        </row>
        <row r="39">
          <cell r="E39" t="str">
            <v>Gladiolus Blue Mountain</v>
          </cell>
          <cell r="F39" t="str">
            <v>Дой-пак Гладиолус Блю Маунтин Gladiolus Blue Mountain (крупноцветк., синий)</v>
          </cell>
          <cell r="H39" t="str">
            <v>синий</v>
          </cell>
          <cell r="I39">
            <v>7</v>
          </cell>
          <cell r="J39" t="str">
            <v>110-120 см</v>
          </cell>
          <cell r="K39" t="str">
            <v>12/+</v>
          </cell>
          <cell r="L39">
            <v>50</v>
          </cell>
          <cell r="M39">
            <v>5.4375</v>
          </cell>
          <cell r="N39">
            <v>51.912500000000001</v>
          </cell>
          <cell r="O39">
            <v>7.4160714285714286</v>
          </cell>
          <cell r="P39" t="str">
            <v>Дойпак</v>
          </cell>
          <cell r="Q39" t="str">
            <v>110-120 см</v>
          </cell>
          <cell r="R39">
            <v>7</v>
          </cell>
          <cell r="S39">
            <v>60</v>
          </cell>
        </row>
        <row r="40">
          <cell r="E40" t="str">
            <v>Gladiolus Cimarosa</v>
          </cell>
          <cell r="F40" t="str">
            <v>Дой-пак Гладиолус Цимароза Gladiolus Cimarosa (крупноцветк., гофр., розовый)</v>
          </cell>
          <cell r="H40" t="str">
            <v>розовый</v>
          </cell>
          <cell r="I40">
            <v>5</v>
          </cell>
          <cell r="J40" t="str">
            <v>95-110 см</v>
          </cell>
          <cell r="K40" t="str">
            <v>14/+</v>
          </cell>
          <cell r="L40">
            <v>56</v>
          </cell>
          <cell r="M40">
            <v>6.09</v>
          </cell>
          <cell r="N40">
            <v>44.3</v>
          </cell>
          <cell r="O40">
            <v>8.86</v>
          </cell>
          <cell r="Q40" t="e">
            <v>#N/A</v>
          </cell>
          <cell r="S40">
            <v>60</v>
          </cell>
        </row>
        <row r="41">
          <cell r="E41" t="str">
            <v>Gladiolus Costa</v>
          </cell>
          <cell r="F41" t="str">
            <v>Дой-пак Гладиолус Коста Gladiolus Costa (крупноцветк., гофр., сиреневый)</v>
          </cell>
          <cell r="H41" t="str">
            <v>сиреневый</v>
          </cell>
          <cell r="I41">
            <v>5</v>
          </cell>
          <cell r="J41" t="str">
            <v>95-110 см</v>
          </cell>
          <cell r="K41" t="str">
            <v>14/+</v>
          </cell>
          <cell r="L41">
            <v>78</v>
          </cell>
          <cell r="M41">
            <v>8.4824999999999999</v>
          </cell>
          <cell r="N41">
            <v>56.262500000000003</v>
          </cell>
          <cell r="O41">
            <v>11.252500000000001</v>
          </cell>
          <cell r="P41" t="str">
            <v>Дойпак</v>
          </cell>
          <cell r="Q41" t="str">
            <v>95-110 см</v>
          </cell>
          <cell r="R41">
            <v>5</v>
          </cell>
          <cell r="S41">
            <v>60</v>
          </cell>
        </row>
        <row r="42">
          <cell r="E42" t="str">
            <v>Gladiolus Elvive</v>
          </cell>
          <cell r="F42" t="str">
            <v>Дой-пак Гладиолус Элвайв Gladiolus Elvive (гофрир., фиолетовый)</v>
          </cell>
          <cell r="H42" t="str">
            <v>фиолетовый</v>
          </cell>
          <cell r="I42">
            <v>5</v>
          </cell>
          <cell r="J42" t="str">
            <v>95-110 см</v>
          </cell>
          <cell r="K42" t="str">
            <v>14/+</v>
          </cell>
          <cell r="L42">
            <v>81</v>
          </cell>
          <cell r="M42">
            <v>8.8087499999999999</v>
          </cell>
          <cell r="N42">
            <v>57.893750000000004</v>
          </cell>
          <cell r="O42">
            <v>11.578750000000001</v>
          </cell>
          <cell r="P42" t="str">
            <v>Дойпак</v>
          </cell>
          <cell r="Q42" t="str">
            <v>95-110 см</v>
          </cell>
          <cell r="R42">
            <v>5</v>
          </cell>
          <cell r="S42">
            <v>60</v>
          </cell>
        </row>
        <row r="43">
          <cell r="E43" t="str">
            <v>Gladiolus Espresso</v>
          </cell>
          <cell r="F43" t="str">
            <v>Дой-пак Гладиолус Эспрессо Gladiolus Espresso (бордовый)</v>
          </cell>
          <cell r="H43" t="str">
            <v>бордовый</v>
          </cell>
          <cell r="I43">
            <v>7</v>
          </cell>
          <cell r="J43" t="str">
            <v>95-110 см</v>
          </cell>
          <cell r="K43" t="str">
            <v>12/+</v>
          </cell>
          <cell r="L43">
            <v>56</v>
          </cell>
          <cell r="M43">
            <v>6.09</v>
          </cell>
          <cell r="N43">
            <v>56.48</v>
          </cell>
          <cell r="O43">
            <v>8.0685714285714276</v>
          </cell>
          <cell r="P43" t="str">
            <v>Дойпак</v>
          </cell>
          <cell r="Q43" t="str">
            <v>95-110 см</v>
          </cell>
          <cell r="R43">
            <v>7</v>
          </cell>
          <cell r="S43">
            <v>60</v>
          </cell>
        </row>
        <row r="44">
          <cell r="E44" t="str">
            <v>Gladiolus Femme Fatale</v>
          </cell>
          <cell r="F44" t="str">
            <v>Дой-пак Гладиолус Фем Фаталь Gladiolus Femme Fatale (крупноцветк., гофр., сиреневый)</v>
          </cell>
          <cell r="H44" t="str">
            <v>сиреневый</v>
          </cell>
          <cell r="I44">
            <v>5</v>
          </cell>
          <cell r="J44" t="str">
            <v>120-140 см</v>
          </cell>
          <cell r="K44" t="str">
            <v>14/+</v>
          </cell>
          <cell r="L44">
            <v>81</v>
          </cell>
          <cell r="M44">
            <v>8.8087499999999999</v>
          </cell>
          <cell r="N44">
            <v>57.893750000000004</v>
          </cell>
          <cell r="O44">
            <v>11.578750000000001</v>
          </cell>
          <cell r="P44" t="str">
            <v>Дойпак</v>
          </cell>
          <cell r="Q44" t="str">
            <v>120-140 см</v>
          </cell>
          <cell r="R44">
            <v>5</v>
          </cell>
          <cell r="S44">
            <v>60</v>
          </cell>
        </row>
        <row r="45">
          <cell r="E45" t="str">
            <v>Gladiolus Fenomenal</v>
          </cell>
          <cell r="F45" t="str">
            <v>Дой-пак Гладиолус Феноменал Gladiolus Fenomenal (крупноцветк., гофр., кремовый)</v>
          </cell>
          <cell r="H45" t="str">
            <v>кремовый</v>
          </cell>
          <cell r="I45">
            <v>5</v>
          </cell>
          <cell r="J45" t="str">
            <v>120-140 см</v>
          </cell>
          <cell r="K45" t="str">
            <v>14/+</v>
          </cell>
          <cell r="L45">
            <v>81</v>
          </cell>
          <cell r="M45">
            <v>8.8087499999999999</v>
          </cell>
          <cell r="N45">
            <v>57.893750000000004</v>
          </cell>
          <cell r="O45">
            <v>11.578750000000001</v>
          </cell>
          <cell r="Q45" t="e">
            <v>#N/A</v>
          </cell>
          <cell r="S45">
            <v>60</v>
          </cell>
        </row>
        <row r="46">
          <cell r="E46" t="str">
            <v>Gladiolus Fiorentina</v>
          </cell>
          <cell r="F46" t="str">
            <v>Дой-пак Гладиолус Фиоретина Gladiolus Fiorentina (крупноцветк., батерфляй, белый)</v>
          </cell>
          <cell r="H46" t="str">
            <v>белый</v>
          </cell>
          <cell r="I46">
            <v>7</v>
          </cell>
          <cell r="J46" t="str">
            <v>120-140 см</v>
          </cell>
          <cell r="K46" t="str">
            <v>12/+</v>
          </cell>
          <cell r="L46">
            <v>59</v>
          </cell>
          <cell r="M46">
            <v>6.4162499999999998</v>
          </cell>
          <cell r="N46">
            <v>58.763750000000002</v>
          </cell>
          <cell r="O46">
            <v>8.3948214285714293</v>
          </cell>
          <cell r="Q46" t="e">
            <v>#N/A</v>
          </cell>
          <cell r="S46">
            <v>60</v>
          </cell>
        </row>
        <row r="47">
          <cell r="E47" t="str">
            <v>Gladiolus Funny Fiction</v>
          </cell>
          <cell r="F47" t="str">
            <v>Дой-пак Гладиолус Фанни Фикшн Gladiolus Funny Fiction (лиловый)</v>
          </cell>
          <cell r="H47" t="str">
            <v>лиловый</v>
          </cell>
          <cell r="I47">
            <v>5</v>
          </cell>
          <cell r="J47" t="str">
            <v>95-110 см</v>
          </cell>
          <cell r="K47" t="str">
            <v>14/+</v>
          </cell>
          <cell r="L47">
            <v>81</v>
          </cell>
          <cell r="M47">
            <v>8.8087499999999999</v>
          </cell>
          <cell r="N47">
            <v>57.893750000000004</v>
          </cell>
          <cell r="O47">
            <v>11.578750000000001</v>
          </cell>
          <cell r="P47" t="str">
            <v>Дойпак</v>
          </cell>
          <cell r="Q47" t="str">
            <v>95-110 см</v>
          </cell>
          <cell r="R47">
            <v>5</v>
          </cell>
          <cell r="S47">
            <v>60</v>
          </cell>
        </row>
        <row r="48">
          <cell r="E48" t="str">
            <v>Gladiolus Halloween</v>
          </cell>
          <cell r="F48" t="str">
            <v>Дой-пак Гладиолус Хэллоуин Gladiolus Halloween (крупноцветк., желтый)</v>
          </cell>
          <cell r="H48" t="str">
            <v>желтый</v>
          </cell>
          <cell r="I48">
            <v>5</v>
          </cell>
          <cell r="J48" t="str">
            <v>95-110 см</v>
          </cell>
          <cell r="K48" t="str">
            <v>14/+</v>
          </cell>
          <cell r="L48">
            <v>69</v>
          </cell>
          <cell r="M48">
            <v>7.5037499999999993</v>
          </cell>
          <cell r="N48">
            <v>51.368749999999999</v>
          </cell>
          <cell r="O48">
            <v>10.27375</v>
          </cell>
          <cell r="P48" t="str">
            <v>Дойпак</v>
          </cell>
          <cell r="Q48" t="str">
            <v>95-110 см</v>
          </cell>
          <cell r="R48">
            <v>5</v>
          </cell>
          <cell r="S48">
            <v>60</v>
          </cell>
        </row>
        <row r="49">
          <cell r="E49" t="str">
            <v>Gladiolus Hidden Treasure</v>
          </cell>
          <cell r="F49" t="str">
            <v>Дой-пак Гладиолус Хидден Треже Gladiolus Hidden Treasure (крупноцветк., фиолетовый)</v>
          </cell>
          <cell r="H49" t="str">
            <v>фиолетовый</v>
          </cell>
          <cell r="I49">
            <v>5</v>
          </cell>
          <cell r="J49" t="str">
            <v>110-120 см</v>
          </cell>
          <cell r="K49" t="str">
            <v>14/+</v>
          </cell>
          <cell r="L49">
            <v>69</v>
          </cell>
          <cell r="M49">
            <v>7.5037499999999993</v>
          </cell>
          <cell r="N49">
            <v>51.368749999999999</v>
          </cell>
          <cell r="O49">
            <v>10.27375</v>
          </cell>
          <cell r="P49" t="str">
            <v>Дойпак</v>
          </cell>
          <cell r="Q49" t="str">
            <v>110-120 см</v>
          </cell>
          <cell r="R49">
            <v>5</v>
          </cell>
          <cell r="S49">
            <v>60</v>
          </cell>
        </row>
        <row r="50">
          <cell r="E50" t="str">
            <v>Gladiolus Homecoming</v>
          </cell>
          <cell r="F50" t="str">
            <v>Дой-пак Гладиолус Хоумкаминг Gladiolus Homecoming (крупноцветк., белый)</v>
          </cell>
          <cell r="H50" t="str">
            <v>белый</v>
          </cell>
          <cell r="I50">
            <v>5</v>
          </cell>
          <cell r="J50" t="str">
            <v>110-120 см</v>
          </cell>
          <cell r="K50" t="str">
            <v>14/+</v>
          </cell>
          <cell r="L50">
            <v>69</v>
          </cell>
          <cell r="M50">
            <v>7.5037499999999993</v>
          </cell>
          <cell r="N50">
            <v>51.368749999999999</v>
          </cell>
          <cell r="O50">
            <v>10.27375</v>
          </cell>
          <cell r="P50" t="str">
            <v>Дойпак</v>
          </cell>
          <cell r="Q50" t="str">
            <v>110-120 см</v>
          </cell>
          <cell r="R50">
            <v>5</v>
          </cell>
          <cell r="S50">
            <v>60</v>
          </cell>
        </row>
        <row r="51">
          <cell r="E51" t="str">
            <v>Gladiolus Indian Summer</v>
          </cell>
          <cell r="F51" t="str">
            <v>Дой-пак Гладиолус Индиан Саммер Gladiolus Indian Summer (крупноцветк., коричневый)</v>
          </cell>
          <cell r="H51" t="str">
            <v>коричневый</v>
          </cell>
          <cell r="I51">
            <v>5</v>
          </cell>
          <cell r="J51" t="str">
            <v>120-140 см</v>
          </cell>
          <cell r="K51" t="str">
            <v>14/+</v>
          </cell>
          <cell r="L51">
            <v>81</v>
          </cell>
          <cell r="M51">
            <v>8.8087499999999999</v>
          </cell>
          <cell r="N51">
            <v>57.893750000000004</v>
          </cell>
          <cell r="O51">
            <v>11.578750000000001</v>
          </cell>
          <cell r="P51" t="str">
            <v>Дойпак</v>
          </cell>
          <cell r="Q51" t="str">
            <v>120-140 см</v>
          </cell>
          <cell r="R51">
            <v>5</v>
          </cell>
          <cell r="S51">
            <v>60</v>
          </cell>
        </row>
        <row r="52">
          <cell r="E52" t="str">
            <v>Gladiolus Jester</v>
          </cell>
          <cell r="F52" t="str">
            <v>Дой-пак Гладиолус Джестер Gladiolus Jester (крупноцветк., желтый)</v>
          </cell>
          <cell r="H52" t="str">
            <v>желтый</v>
          </cell>
          <cell r="I52">
            <v>5</v>
          </cell>
          <cell r="J52" t="str">
            <v>120-140 см</v>
          </cell>
          <cell r="K52" t="str">
            <v>14/+</v>
          </cell>
          <cell r="L52">
            <v>53</v>
          </cell>
          <cell r="M52">
            <v>5.7637499999999999</v>
          </cell>
          <cell r="N52">
            <v>42.668750000000003</v>
          </cell>
          <cell r="O52">
            <v>8.5337500000000013</v>
          </cell>
          <cell r="P52" t="str">
            <v>Дойпак</v>
          </cell>
          <cell r="Q52" t="str">
            <v>120-140 см</v>
          </cell>
          <cell r="R52">
            <v>5</v>
          </cell>
          <cell r="S52">
            <v>60</v>
          </cell>
        </row>
        <row r="53">
          <cell r="E53" t="str">
            <v>Gladiolus Lumiere</v>
          </cell>
          <cell r="F53" t="str">
            <v>Дой-пак Гладиолус Люмьер Gladiolus Lumiere (крупноцветк., малиновый)</v>
          </cell>
          <cell r="H53" t="str">
            <v>малиновый</v>
          </cell>
          <cell r="I53">
            <v>7</v>
          </cell>
          <cell r="J53" t="str">
            <v>110-120 см</v>
          </cell>
          <cell r="K53" t="str">
            <v>12/+</v>
          </cell>
          <cell r="L53">
            <v>75</v>
          </cell>
          <cell r="M53">
            <v>8.15625</v>
          </cell>
          <cell r="N53">
            <v>70.943749999999994</v>
          </cell>
          <cell r="O53">
            <v>10.134821428571428</v>
          </cell>
          <cell r="Q53" t="e">
            <v>#N/A</v>
          </cell>
          <cell r="S53">
            <v>60</v>
          </cell>
        </row>
        <row r="54">
          <cell r="E54" t="str">
            <v>Gladiolus Mascagni</v>
          </cell>
          <cell r="F54" t="str">
            <v>Дой-пак Гладиолус Масканьи Gladiolus Mascagni (крупноцветк., батерфляй, красный)</v>
          </cell>
          <cell r="H54" t="str">
            <v>красный</v>
          </cell>
          <cell r="I54">
            <v>7</v>
          </cell>
          <cell r="J54" t="str">
            <v>120-140 см</v>
          </cell>
          <cell r="K54" t="str">
            <v>12/+</v>
          </cell>
          <cell r="L54">
            <v>38</v>
          </cell>
          <cell r="M54">
            <v>4.1325000000000003</v>
          </cell>
          <cell r="N54">
            <v>42.777500000000003</v>
          </cell>
          <cell r="O54">
            <v>6.1110714285714289</v>
          </cell>
          <cell r="P54" t="str">
            <v>Дойпак</v>
          </cell>
          <cell r="Q54" t="str">
            <v>120-140 см</v>
          </cell>
          <cell r="R54">
            <v>7</v>
          </cell>
          <cell r="S54">
            <v>60</v>
          </cell>
        </row>
        <row r="55">
          <cell r="E55" t="str">
            <v>Gladiolus Match Point</v>
          </cell>
          <cell r="F55" t="str">
            <v>Дой-пак Гладиолус Матч Пойнт Gladiolus Match Point (крупноцветк., красный)</v>
          </cell>
          <cell r="H55" t="str">
            <v>красный</v>
          </cell>
          <cell r="I55">
            <v>7</v>
          </cell>
          <cell r="J55" t="str">
            <v>120-140 см</v>
          </cell>
          <cell r="K55" t="str">
            <v>12/+</v>
          </cell>
          <cell r="L55">
            <v>39</v>
          </cell>
          <cell r="M55">
            <v>4.24125</v>
          </cell>
          <cell r="N55">
            <v>43.53875</v>
          </cell>
          <cell r="O55">
            <v>6.2198214285714286</v>
          </cell>
          <cell r="Q55" t="e">
            <v>#N/A</v>
          </cell>
          <cell r="S55">
            <v>60</v>
          </cell>
        </row>
        <row r="56">
          <cell r="E56" t="str">
            <v>Gladiolus Moonlight Shadow</v>
          </cell>
          <cell r="F56" t="str">
            <v>Дой-пак Гладиолус Мунлайт Шэдоу Gladiolus Moonlight Shadow (крупноцветк., гофр., лайм)</v>
          </cell>
          <cell r="H56" t="str">
            <v>лайм/лимонный</v>
          </cell>
          <cell r="I56">
            <v>5</v>
          </cell>
          <cell r="J56" t="str">
            <v>120-140 см</v>
          </cell>
          <cell r="K56" t="str">
            <v>14/+</v>
          </cell>
          <cell r="L56">
            <v>81</v>
          </cell>
          <cell r="M56">
            <v>8.8087499999999999</v>
          </cell>
          <cell r="N56">
            <v>57.893750000000004</v>
          </cell>
          <cell r="O56">
            <v>11.578750000000001</v>
          </cell>
          <cell r="P56" t="str">
            <v>НОВИНКА</v>
          </cell>
          <cell r="Q56" t="str">
            <v>120-140 см</v>
          </cell>
          <cell r="R56">
            <v>5</v>
          </cell>
          <cell r="S56">
            <v>60</v>
          </cell>
        </row>
        <row r="57">
          <cell r="E57" t="str">
            <v>Gladiolus Nova Lux</v>
          </cell>
          <cell r="F57" t="str">
            <v>Дой-пак Гладиолус Нова Люкс Gladiolus Nova Lux (крупноцветк., батерфляй, желтый)</v>
          </cell>
          <cell r="H57" t="str">
            <v>желтый</v>
          </cell>
          <cell r="I57">
            <v>7</v>
          </cell>
          <cell r="J57" t="str">
            <v>120-140 см</v>
          </cell>
          <cell r="K57" t="str">
            <v>12/+</v>
          </cell>
          <cell r="L57">
            <v>38</v>
          </cell>
          <cell r="M57">
            <v>4.1325000000000003</v>
          </cell>
          <cell r="N57">
            <v>42.777500000000003</v>
          </cell>
          <cell r="O57">
            <v>6.1110714285714289</v>
          </cell>
          <cell r="P57" t="str">
            <v>Дойпак</v>
          </cell>
          <cell r="Q57" t="str">
            <v>120-140 см</v>
          </cell>
          <cell r="R57">
            <v>7</v>
          </cell>
          <cell r="S57">
            <v>60</v>
          </cell>
        </row>
        <row r="58">
          <cell r="E58" t="str">
            <v>Gladiolus Passos</v>
          </cell>
          <cell r="F58" t="str">
            <v>Дой-пак Гладиолус Пассос Gladiolus Passos (крупноцветк., сиреневый)</v>
          </cell>
          <cell r="H58" t="str">
            <v>сиреневый</v>
          </cell>
          <cell r="I58">
            <v>5</v>
          </cell>
          <cell r="J58" t="str">
            <v>110-120 см</v>
          </cell>
          <cell r="K58" t="str">
            <v>14/+</v>
          </cell>
          <cell r="L58">
            <v>78</v>
          </cell>
          <cell r="M58">
            <v>8.4824999999999999</v>
          </cell>
          <cell r="N58">
            <v>56.262500000000003</v>
          </cell>
          <cell r="O58">
            <v>11.252500000000001</v>
          </cell>
          <cell r="P58" t="str">
            <v>Дойпак</v>
          </cell>
          <cell r="Q58" t="str">
            <v>110-120 см</v>
          </cell>
          <cell r="R58">
            <v>5</v>
          </cell>
          <cell r="S58">
            <v>60</v>
          </cell>
        </row>
        <row r="59">
          <cell r="E59" t="str">
            <v>Gladiolus Praha</v>
          </cell>
          <cell r="F59" t="str">
            <v>Дой-пак Гладиолус Прага Gladiolus Praha (крупноцветк., батерфляй, лососевый)</v>
          </cell>
          <cell r="H59" t="str">
            <v>лососевый</v>
          </cell>
          <cell r="I59">
            <v>7</v>
          </cell>
          <cell r="J59" t="str">
            <v>120-140 см</v>
          </cell>
          <cell r="K59" t="str">
            <v>12/+</v>
          </cell>
          <cell r="L59">
            <v>38</v>
          </cell>
          <cell r="M59">
            <v>4.1325000000000003</v>
          </cell>
          <cell r="N59">
            <v>42.777500000000003</v>
          </cell>
          <cell r="O59">
            <v>6.1110714285714289</v>
          </cell>
          <cell r="P59" t="str">
            <v>Дойпак</v>
          </cell>
          <cell r="Q59" t="str">
            <v>120-140 см</v>
          </cell>
          <cell r="R59">
            <v>7</v>
          </cell>
          <cell r="S59">
            <v>60</v>
          </cell>
        </row>
        <row r="60">
          <cell r="E60" t="str">
            <v>Gladiolus Prince of Orange</v>
          </cell>
          <cell r="F60" t="str">
            <v>Дой-пак Гладиолус Принц оф Оранж Gladiolus Prince of Orange (крупноцветк., оранжевый)</v>
          </cell>
          <cell r="H60" t="str">
            <v>оранжевый</v>
          </cell>
          <cell r="I60">
            <v>7</v>
          </cell>
          <cell r="J60" t="str">
            <v>110-120 см</v>
          </cell>
          <cell r="K60" t="str">
            <v>12/+</v>
          </cell>
          <cell r="L60">
            <v>50</v>
          </cell>
          <cell r="M60">
            <v>5.4375</v>
          </cell>
          <cell r="N60">
            <v>51.912500000000001</v>
          </cell>
          <cell r="O60">
            <v>7.4160714285714286</v>
          </cell>
          <cell r="P60" t="str">
            <v>Дойпак</v>
          </cell>
          <cell r="Q60" t="str">
            <v>110-120 см</v>
          </cell>
          <cell r="R60">
            <v>7</v>
          </cell>
          <cell r="S60">
            <v>60</v>
          </cell>
        </row>
        <row r="61">
          <cell r="E61" t="str">
            <v>Gladiolus Purple Flora</v>
          </cell>
          <cell r="F61" t="str">
            <v>Дой-пак Гладиолус Пепл Флор Gladiolus Purple Flora (крупноцветк., гофр., фиолетовый)</v>
          </cell>
          <cell r="H61" t="str">
            <v>фиолетовый</v>
          </cell>
          <cell r="I61">
            <v>7</v>
          </cell>
          <cell r="J61" t="str">
            <v>85-95 см</v>
          </cell>
          <cell r="K61" t="str">
            <v>12/+</v>
          </cell>
          <cell r="L61">
            <v>43</v>
          </cell>
          <cell r="M61">
            <v>4.6762499999999996</v>
          </cell>
          <cell r="N61">
            <v>46.583750000000002</v>
          </cell>
          <cell r="O61">
            <v>6.6548214285714291</v>
          </cell>
          <cell r="P61" t="str">
            <v>Дойпак</v>
          </cell>
          <cell r="Q61" t="str">
            <v>85-95 см</v>
          </cell>
          <cell r="R61">
            <v>7</v>
          </cell>
          <cell r="S61">
            <v>60</v>
          </cell>
        </row>
        <row r="62">
          <cell r="E62" t="str">
            <v>Gladiolus Roma</v>
          </cell>
          <cell r="F62" t="str">
            <v>Дой-пак Гладиолус Рим Gladiolus Roma (крупноцветк., красный)</v>
          </cell>
          <cell r="H62" t="str">
            <v>красный</v>
          </cell>
          <cell r="I62">
            <v>7</v>
          </cell>
          <cell r="J62" t="str">
            <v>95-110 см</v>
          </cell>
          <cell r="K62" t="str">
            <v>12/+</v>
          </cell>
          <cell r="L62">
            <v>41</v>
          </cell>
          <cell r="M62">
            <v>4.4587500000000002</v>
          </cell>
          <cell r="N62">
            <v>45.061250000000001</v>
          </cell>
          <cell r="O62">
            <v>6.4373214285714289</v>
          </cell>
          <cell r="Q62" t="e">
            <v>#N/A</v>
          </cell>
          <cell r="S62">
            <v>60</v>
          </cell>
        </row>
        <row r="63">
          <cell r="E63" t="str">
            <v>Gladiolus Rose Supreme</v>
          </cell>
          <cell r="F63" t="str">
            <v>Дой-пак Гладиолус Роуз Супрем Gladiolus Rose Supreme (крупноцветк., красный)</v>
          </cell>
          <cell r="H63" t="str">
            <v>розовый</v>
          </cell>
          <cell r="I63">
            <v>7</v>
          </cell>
          <cell r="J63" t="str">
            <v>95-110 см</v>
          </cell>
          <cell r="K63" t="str">
            <v>12/+</v>
          </cell>
          <cell r="L63">
            <v>38</v>
          </cell>
          <cell r="M63">
            <v>4.1325000000000003</v>
          </cell>
          <cell r="N63">
            <v>42.777500000000003</v>
          </cell>
          <cell r="O63">
            <v>6.1110714285714289</v>
          </cell>
          <cell r="Q63" t="e">
            <v>#N/A</v>
          </cell>
          <cell r="S63">
            <v>60</v>
          </cell>
        </row>
        <row r="64">
          <cell r="E64" t="str">
            <v>Gladiolus Spic and Span</v>
          </cell>
          <cell r="F64" t="str">
            <v>Дой-пак Гладиолус Спик энд Спан Gladiolus Spic and Span (крупноцветк., красный)</v>
          </cell>
          <cell r="H64" t="str">
            <v>розовый</v>
          </cell>
          <cell r="I64">
            <v>7</v>
          </cell>
          <cell r="J64" t="str">
            <v>110-120 см</v>
          </cell>
          <cell r="K64" t="str">
            <v>12/+</v>
          </cell>
          <cell r="L64">
            <v>38</v>
          </cell>
          <cell r="M64">
            <v>4.1325000000000003</v>
          </cell>
          <cell r="N64">
            <v>42.777500000000003</v>
          </cell>
          <cell r="O64">
            <v>6.1110714285714289</v>
          </cell>
          <cell r="Q64" t="e">
            <v>#N/A</v>
          </cell>
          <cell r="S64">
            <v>60</v>
          </cell>
        </row>
        <row r="65">
          <cell r="E65" t="str">
            <v>Gladiolus Shaka Zulu</v>
          </cell>
          <cell r="F65" t="str">
            <v>Дой-пак Гладиолус Шака Зулу Gladiolus Shaka Zulu (крупноцветк., бордовый)</v>
          </cell>
          <cell r="H65" t="str">
            <v>бордовый</v>
          </cell>
          <cell r="I65">
            <v>5</v>
          </cell>
          <cell r="J65" t="str">
            <v>120-140 см</v>
          </cell>
          <cell r="K65" t="str">
            <v>14/+</v>
          </cell>
          <cell r="L65">
            <v>81</v>
          </cell>
          <cell r="M65">
            <v>8.8087499999999999</v>
          </cell>
          <cell r="N65">
            <v>57.893750000000004</v>
          </cell>
          <cell r="O65">
            <v>11.578750000000001</v>
          </cell>
          <cell r="Q65" t="e">
            <v>#N/A</v>
          </cell>
          <cell r="S65">
            <v>60</v>
          </cell>
        </row>
        <row r="66">
          <cell r="E66" t="str">
            <v>Gladiolus Solist</v>
          </cell>
          <cell r="F66" t="str">
            <v>Дой-пак Гладиолус Солист Gladiolus Solist (белый)</v>
          </cell>
          <cell r="H66" t="str">
            <v>белый</v>
          </cell>
          <cell r="I66">
            <v>5</v>
          </cell>
          <cell r="J66" t="str">
            <v>85-95 см</v>
          </cell>
          <cell r="K66" t="str">
            <v>14/+</v>
          </cell>
          <cell r="L66">
            <v>50</v>
          </cell>
          <cell r="M66">
            <v>5.4375</v>
          </cell>
          <cell r="N66">
            <v>41.037500000000001</v>
          </cell>
          <cell r="O66">
            <v>8.2074999999999996</v>
          </cell>
          <cell r="P66" t="str">
            <v>Дойпак</v>
          </cell>
          <cell r="Q66" t="str">
            <v>85-95 см</v>
          </cell>
          <cell r="R66">
            <v>5</v>
          </cell>
          <cell r="S66">
            <v>60</v>
          </cell>
        </row>
        <row r="67">
          <cell r="E67" t="str">
            <v>Gladiolus Traderhorn</v>
          </cell>
          <cell r="F67" t="str">
            <v>Дой-пак Гладиолус Традехорн Gladiolus Traderhorn (крупноцветк., батерфляй, алый)</v>
          </cell>
          <cell r="H67" t="str">
            <v>алый</v>
          </cell>
          <cell r="I67">
            <v>7</v>
          </cell>
          <cell r="J67" t="str">
            <v>140-160 см</v>
          </cell>
          <cell r="K67" t="str">
            <v>12/+</v>
          </cell>
          <cell r="L67">
            <v>38</v>
          </cell>
          <cell r="M67">
            <v>4.1325000000000003</v>
          </cell>
          <cell r="N67">
            <v>42.777500000000003</v>
          </cell>
          <cell r="O67">
            <v>6.1110714285714289</v>
          </cell>
          <cell r="P67" t="str">
            <v>Дойпак</v>
          </cell>
          <cell r="Q67" t="str">
            <v>140-160 см</v>
          </cell>
          <cell r="R67">
            <v>7</v>
          </cell>
          <cell r="S67">
            <v>60</v>
          </cell>
        </row>
        <row r="68">
          <cell r="E68" t="str">
            <v>Gladiolus Vandohla</v>
          </cell>
          <cell r="F68" t="str">
            <v>Дой-пак Гладиолус Вандола Gladiolus Vandohla (крупноцветк.,гофр., розовый)</v>
          </cell>
          <cell r="H68" t="str">
            <v>розовый</v>
          </cell>
          <cell r="I68">
            <v>5</v>
          </cell>
          <cell r="J68" t="str">
            <v>110-120 см</v>
          </cell>
          <cell r="K68" t="str">
            <v>14/+</v>
          </cell>
          <cell r="L68">
            <v>78</v>
          </cell>
          <cell r="M68">
            <v>8.4824999999999999</v>
          </cell>
          <cell r="N68">
            <v>56.262500000000003</v>
          </cell>
          <cell r="O68">
            <v>11.252500000000001</v>
          </cell>
          <cell r="Q68" t="e">
            <v>#N/A</v>
          </cell>
          <cell r="S68">
            <v>60</v>
          </cell>
        </row>
        <row r="69">
          <cell r="E69" t="str">
            <v>Gladiolus White Prosperity</v>
          </cell>
          <cell r="F69" t="str">
            <v>Дой-пак Гладиолус Уайт Просперити Gladiolus Wine and Roses (крупноцветк.,батерфляй, белый)</v>
          </cell>
          <cell r="H69" t="str">
            <v>белый</v>
          </cell>
          <cell r="I69">
            <v>7</v>
          </cell>
          <cell r="J69" t="str">
            <v>120-140 см</v>
          </cell>
          <cell r="K69" t="str">
            <v>12/+</v>
          </cell>
          <cell r="L69">
            <v>39</v>
          </cell>
          <cell r="M69">
            <v>4.24125</v>
          </cell>
          <cell r="N69">
            <v>43.53875</v>
          </cell>
          <cell r="O69">
            <v>6.2198214285714286</v>
          </cell>
          <cell r="Q69" t="e">
            <v>#N/A</v>
          </cell>
          <cell r="S69">
            <v>60</v>
          </cell>
        </row>
        <row r="70">
          <cell r="E70" t="str">
            <v>Gladiolus Wine and Roses</v>
          </cell>
          <cell r="F70" t="str">
            <v>Дой-пак Гладиолус Вайн энд Роузес Gladiolus Wine and Roses (крупноцветк.,розовый)</v>
          </cell>
          <cell r="H70" t="str">
            <v>розовый</v>
          </cell>
          <cell r="I70">
            <v>7</v>
          </cell>
          <cell r="J70" t="str">
            <v>120-140 см</v>
          </cell>
          <cell r="K70" t="str">
            <v>12/+</v>
          </cell>
          <cell r="L70">
            <v>50</v>
          </cell>
          <cell r="M70">
            <v>5.4375</v>
          </cell>
          <cell r="N70">
            <v>51.912500000000001</v>
          </cell>
          <cell r="O70">
            <v>7.4160714285714286</v>
          </cell>
          <cell r="Q70" t="e">
            <v>#N/A</v>
          </cell>
          <cell r="S70">
            <v>60</v>
          </cell>
        </row>
        <row r="71">
          <cell r="E71" t="str">
            <v>Gladiolus Zizanie</v>
          </cell>
          <cell r="F71" t="str">
            <v>Дой-пак Гладиолус Зизани Gladiolus Zizanie (крупноцветк., гофр., красный)</v>
          </cell>
          <cell r="H71" t="str">
            <v>красный</v>
          </cell>
          <cell r="I71">
            <v>5</v>
          </cell>
          <cell r="J71" t="str">
            <v>110-120 см</v>
          </cell>
          <cell r="K71" t="str">
            <v>14/+</v>
          </cell>
          <cell r="L71">
            <v>78</v>
          </cell>
          <cell r="M71">
            <v>8.4824999999999999</v>
          </cell>
          <cell r="N71">
            <v>56.262500000000003</v>
          </cell>
          <cell r="O71">
            <v>11.252500000000001</v>
          </cell>
          <cell r="Q71" t="e">
            <v>#N/A</v>
          </cell>
          <cell r="S71">
            <v>60</v>
          </cell>
        </row>
        <row r="72">
          <cell r="E72" t="str">
            <v>Gladiolus Adrenaline</v>
          </cell>
          <cell r="F72" t="str">
            <v>Дой-пак Гладиолус Адреналин Gladiolus Adrenalin (крупноцветк., розовый)</v>
          </cell>
          <cell r="H72" t="str">
            <v>розовый</v>
          </cell>
          <cell r="I72">
            <v>5</v>
          </cell>
          <cell r="J72" t="str">
            <v>110-120 см</v>
          </cell>
          <cell r="K72" t="str">
            <v>14/+</v>
          </cell>
          <cell r="L72">
            <v>78</v>
          </cell>
          <cell r="M72">
            <v>8.4824999999999999</v>
          </cell>
          <cell r="N72">
            <v>56.262500000000003</v>
          </cell>
          <cell r="O72">
            <v>11.252500000000001</v>
          </cell>
          <cell r="P72" t="str">
            <v>Дойпак</v>
          </cell>
          <cell r="Q72" t="str">
            <v>110-120 см</v>
          </cell>
          <cell r="R72">
            <v>5</v>
          </cell>
          <cell r="S72">
            <v>60</v>
          </cell>
        </row>
        <row r="73">
          <cell r="E73" t="str">
            <v>Gladiolus After Shock</v>
          </cell>
          <cell r="F73" t="str">
            <v>Дой-пак Гладиолус Афте Шок Gladiolus After Shock (крупноцветк., алый)</v>
          </cell>
          <cell r="H73" t="str">
            <v>алый</v>
          </cell>
          <cell r="I73">
            <v>5</v>
          </cell>
          <cell r="J73" t="str">
            <v>95-110 см</v>
          </cell>
          <cell r="K73" t="str">
            <v>14/+</v>
          </cell>
          <cell r="L73">
            <v>78</v>
          </cell>
          <cell r="M73">
            <v>8.4824999999999999</v>
          </cell>
          <cell r="N73">
            <v>56.262500000000003</v>
          </cell>
          <cell r="O73">
            <v>11.252500000000001</v>
          </cell>
          <cell r="P73" t="str">
            <v>Дойпак</v>
          </cell>
          <cell r="Q73" t="str">
            <v>95-110 см</v>
          </cell>
          <cell r="R73">
            <v>5</v>
          </cell>
          <cell r="S73">
            <v>60</v>
          </cell>
        </row>
        <row r="74">
          <cell r="E74" t="str">
            <v>Gladiolus Buggy</v>
          </cell>
          <cell r="F74" t="str">
            <v>Дой-пак Гладиолус Багги Gladiolus Buggy (крупноцветк., белый)</v>
          </cell>
          <cell r="H74" t="str">
            <v>белый</v>
          </cell>
          <cell r="I74">
            <v>5</v>
          </cell>
          <cell r="J74" t="str">
            <v>110-120 см</v>
          </cell>
          <cell r="K74" t="str">
            <v>14/+</v>
          </cell>
          <cell r="L74">
            <v>81</v>
          </cell>
          <cell r="M74">
            <v>8.8087499999999999</v>
          </cell>
          <cell r="N74">
            <v>57.893750000000004</v>
          </cell>
          <cell r="O74">
            <v>11.578750000000001</v>
          </cell>
          <cell r="Q74" t="e">
            <v>#N/A</v>
          </cell>
          <cell r="S74">
            <v>60</v>
          </cell>
        </row>
        <row r="75">
          <cell r="E75" t="str">
            <v>Gladiolus Cote D'Azur</v>
          </cell>
          <cell r="F75" t="str">
            <v>Дой-пак Гладиолус Котэ Д Азур Gladiolus Cote D'Azur (крупноцветк., гофр., фиолетовый)</v>
          </cell>
          <cell r="H75" t="str">
            <v>фиолетовый</v>
          </cell>
          <cell r="I75">
            <v>5</v>
          </cell>
          <cell r="J75" t="str">
            <v>110-120 см</v>
          </cell>
          <cell r="K75" t="str">
            <v>14/+</v>
          </cell>
          <cell r="L75">
            <v>78</v>
          </cell>
          <cell r="M75">
            <v>8.4824999999999999</v>
          </cell>
          <cell r="N75">
            <v>56.262500000000003</v>
          </cell>
          <cell r="O75">
            <v>11.252500000000001</v>
          </cell>
          <cell r="P75" t="str">
            <v>Дойпак</v>
          </cell>
          <cell r="Q75" t="str">
            <v>110-120 см</v>
          </cell>
          <cell r="R75">
            <v>5</v>
          </cell>
          <cell r="S75">
            <v>60</v>
          </cell>
        </row>
        <row r="76">
          <cell r="E76" t="str">
            <v>Gladiolus Evergreen</v>
          </cell>
          <cell r="F76" t="str">
            <v>Дой-пак Гладиолус Эвергрин Gladiolus Evergreen (крупноцветк., зеленый)</v>
          </cell>
          <cell r="H76" t="str">
            <v>зеленый</v>
          </cell>
          <cell r="I76">
            <v>5</v>
          </cell>
          <cell r="J76" t="str">
            <v>110-120 см</v>
          </cell>
          <cell r="K76" t="str">
            <v>14/+</v>
          </cell>
          <cell r="L76">
            <v>78</v>
          </cell>
          <cell r="M76">
            <v>8.4824999999999999</v>
          </cell>
          <cell r="N76">
            <v>56.262500000000003</v>
          </cell>
          <cell r="O76">
            <v>11.252500000000001</v>
          </cell>
          <cell r="P76" t="str">
            <v>Дойпак</v>
          </cell>
          <cell r="Q76" t="str">
            <v>110-120 см</v>
          </cell>
          <cell r="R76">
            <v>5</v>
          </cell>
          <cell r="S76">
            <v>60</v>
          </cell>
        </row>
        <row r="77">
          <cell r="E77" t="str">
            <v>Gladiolus Krasnodar</v>
          </cell>
          <cell r="F77" t="str">
            <v>Дой-пак Гладиолус Краснодар Gladiolus Krasnodar (крупноцветк., гофр, малиновый)</v>
          </cell>
          <cell r="H77" t="str">
            <v>малиновый</v>
          </cell>
          <cell r="I77">
            <v>5</v>
          </cell>
          <cell r="J77" t="str">
            <v>110-120 см</v>
          </cell>
          <cell r="K77" t="str">
            <v>14/+</v>
          </cell>
          <cell r="L77">
            <v>88</v>
          </cell>
          <cell r="M77">
            <v>9.5699999999999985</v>
          </cell>
          <cell r="N77">
            <v>61.699999999999996</v>
          </cell>
          <cell r="O77">
            <v>12.34</v>
          </cell>
          <cell r="P77" t="str">
            <v>Дойпак</v>
          </cell>
          <cell r="Q77" t="str">
            <v>110-120 см</v>
          </cell>
          <cell r="R77">
            <v>5</v>
          </cell>
          <cell r="S77">
            <v>60</v>
          </cell>
        </row>
        <row r="78">
          <cell r="E78" t="str">
            <v>Gladiolus Lemon Drop</v>
          </cell>
          <cell r="F78" t="str">
            <v>Дой-пак Гладиолус Лемон Дроп Gladiolus Lemon Drop (крупноцветк., желтый)</v>
          </cell>
          <cell r="H78" t="str">
            <v>желтый</v>
          </cell>
          <cell r="I78">
            <v>5</v>
          </cell>
          <cell r="J78" t="str">
            <v>110-120 см</v>
          </cell>
          <cell r="K78" t="str">
            <v>14/+</v>
          </cell>
          <cell r="L78">
            <v>78</v>
          </cell>
          <cell r="M78">
            <v>8.4824999999999999</v>
          </cell>
          <cell r="N78">
            <v>56.262500000000003</v>
          </cell>
          <cell r="O78">
            <v>11.252500000000001</v>
          </cell>
          <cell r="Q78" t="e">
            <v>#N/A</v>
          </cell>
          <cell r="S78">
            <v>60</v>
          </cell>
        </row>
        <row r="79">
          <cell r="E79" t="str">
            <v>Gladiolus Malika</v>
          </cell>
          <cell r="F79" t="str">
            <v>Дой-пак Гладиолус Малика Gladiolus Malika (крупноцветк., розовый)</v>
          </cell>
          <cell r="H79" t="str">
            <v>розовый</v>
          </cell>
          <cell r="I79">
            <v>7</v>
          </cell>
          <cell r="J79" t="str">
            <v>110-120 см</v>
          </cell>
          <cell r="K79" t="str">
            <v>12/+</v>
          </cell>
          <cell r="L79">
            <v>75</v>
          </cell>
          <cell r="M79">
            <v>8.15625</v>
          </cell>
          <cell r="N79">
            <v>70.943749999999994</v>
          </cell>
          <cell r="O79">
            <v>10.134821428571428</v>
          </cell>
          <cell r="P79" t="str">
            <v>Дойпак</v>
          </cell>
          <cell r="Q79" t="str">
            <v>110-120 см</v>
          </cell>
          <cell r="R79">
            <v>7</v>
          </cell>
          <cell r="S79">
            <v>60</v>
          </cell>
        </row>
        <row r="80">
          <cell r="E80" t="str">
            <v>Gladiolus Minsk</v>
          </cell>
          <cell r="F80" t="str">
            <v>Дой-пак Гладиолус Минск Gladiolus Minsk (крупноцветк., гофр, сиреневый)</v>
          </cell>
          <cell r="H80" t="str">
            <v>сиреневый</v>
          </cell>
          <cell r="I80">
            <v>7</v>
          </cell>
          <cell r="J80" t="str">
            <v>95-110 см</v>
          </cell>
          <cell r="K80" t="str">
            <v>12/+</v>
          </cell>
          <cell r="L80">
            <v>88</v>
          </cell>
          <cell r="M80">
            <v>9.5699999999999985</v>
          </cell>
          <cell r="N80">
            <v>80.839999999999989</v>
          </cell>
          <cell r="O80">
            <v>11.548571428571426</v>
          </cell>
          <cell r="P80" t="str">
            <v>Дойпак</v>
          </cell>
          <cell r="Q80" t="str">
            <v>95-110 см</v>
          </cell>
          <cell r="R80">
            <v>7</v>
          </cell>
          <cell r="S80">
            <v>60</v>
          </cell>
        </row>
        <row r="81">
          <cell r="E81" t="str">
            <v>Gladiolus Pink Parrot</v>
          </cell>
          <cell r="F81" t="str">
            <v>Дой-пак Гладиолус Пинк Пэррот Gladiolus Pink Parrot (крупноцветк., гофр, сиреневый)</v>
          </cell>
          <cell r="H81" t="str">
            <v>малиновый</v>
          </cell>
          <cell r="I81">
            <v>7</v>
          </cell>
          <cell r="J81" t="str">
            <v>110-120 см</v>
          </cell>
          <cell r="K81" t="str">
            <v>12/+</v>
          </cell>
          <cell r="L81">
            <v>78</v>
          </cell>
          <cell r="M81">
            <v>8.4824999999999999</v>
          </cell>
          <cell r="N81">
            <v>73.227499999999992</v>
          </cell>
          <cell r="O81">
            <v>10.461071428571428</v>
          </cell>
          <cell r="Q81" t="e">
            <v>#N/A</v>
          </cell>
          <cell r="S81">
            <v>60</v>
          </cell>
        </row>
        <row r="82">
          <cell r="E82" t="str">
            <v>Gladiolus Tabasco</v>
          </cell>
          <cell r="F82" t="str">
            <v>Дой-пак Гладиолус Табаско Gladiolus Tabasco (крупноцветк., гофр, оранжевый)</v>
          </cell>
          <cell r="H82" t="str">
            <v>оранжевый</v>
          </cell>
          <cell r="I82">
            <v>5</v>
          </cell>
          <cell r="J82" t="str">
            <v>110-120 см</v>
          </cell>
          <cell r="K82" t="str">
            <v>14/+</v>
          </cell>
          <cell r="L82">
            <v>78</v>
          </cell>
          <cell r="M82">
            <v>8.4824999999999999</v>
          </cell>
          <cell r="N82">
            <v>56.262500000000003</v>
          </cell>
          <cell r="O82">
            <v>11.252500000000001</v>
          </cell>
          <cell r="P82" t="str">
            <v>Дойпак</v>
          </cell>
          <cell r="Q82" t="str">
            <v>110-120 см</v>
          </cell>
          <cell r="R82">
            <v>5</v>
          </cell>
          <cell r="S82">
            <v>60</v>
          </cell>
        </row>
        <row r="83">
          <cell r="E83" t="str">
            <v>Gladiolus Rostov</v>
          </cell>
          <cell r="F83" t="str">
            <v>Гладиолус Ростов Gladiolus Rostov (крупноцветк., гофр., бордовый)</v>
          </cell>
          <cell r="H83" t="str">
            <v>бордовый</v>
          </cell>
          <cell r="I83">
            <v>7</v>
          </cell>
          <cell r="J83" t="str">
            <v>90-100см</v>
          </cell>
          <cell r="K83" t="str">
            <v>12/+</v>
          </cell>
          <cell r="L83">
            <v>88</v>
          </cell>
          <cell r="P83" t="str">
            <v>НОВИНКА</v>
          </cell>
          <cell r="Q83" t="str">
            <v>90-100см</v>
          </cell>
          <cell r="R83">
            <v>7</v>
          </cell>
          <cell r="S83">
            <v>60</v>
          </cell>
        </row>
        <row r="84">
          <cell r="E84" t="str">
            <v>Gladiolus Vladivostok</v>
          </cell>
          <cell r="F84" t="str">
            <v>Гладиолус Владивосток Gladiolus Vladivostok (крупноцветк., гофр., розовый)</v>
          </cell>
          <cell r="H84" t="str">
            <v>розовый</v>
          </cell>
          <cell r="I84">
            <v>7</v>
          </cell>
          <cell r="J84" t="str">
            <v>120-130см</v>
          </cell>
          <cell r="K84" t="str">
            <v>12/+</v>
          </cell>
          <cell r="L84">
            <v>88</v>
          </cell>
          <cell r="P84" t="str">
            <v>НОВИНКА</v>
          </cell>
          <cell r="Q84" t="str">
            <v>120-130см</v>
          </cell>
          <cell r="R84">
            <v>7</v>
          </cell>
          <cell r="S84">
            <v>60</v>
          </cell>
        </row>
        <row r="85">
          <cell r="E85" t="str">
            <v>Gladiolus Caucasus</v>
          </cell>
          <cell r="F85" t="str">
            <v>Гладиолус Кавказ Gladiolus Caucasus (крупноцветк., гофр., розовый)</v>
          </cell>
          <cell r="H85" t="str">
            <v>розовый</v>
          </cell>
          <cell r="I85">
            <v>7</v>
          </cell>
          <cell r="J85" t="str">
            <v>110-120 см</v>
          </cell>
          <cell r="K85" t="str">
            <v>12/+</v>
          </cell>
          <cell r="L85">
            <v>88</v>
          </cell>
          <cell r="P85" t="str">
            <v>НОВИНКА</v>
          </cell>
          <cell r="Q85" t="str">
            <v>110-120 см</v>
          </cell>
          <cell r="R85">
            <v>7</v>
          </cell>
          <cell r="S85">
            <v>60</v>
          </cell>
        </row>
        <row r="86">
          <cell r="E86" t="str">
            <v>Gladiolus Samara</v>
          </cell>
          <cell r="F86" t="str">
            <v>Гладиолус Самара Gladiolus Samara (крупноцветк., гофр., розовый)</v>
          </cell>
          <cell r="H86" t="str">
            <v>розовый</v>
          </cell>
          <cell r="I86">
            <v>60</v>
          </cell>
          <cell r="J86" t="str">
            <v>90-100см</v>
          </cell>
          <cell r="K86" t="str">
            <v>12/+</v>
          </cell>
          <cell r="L86">
            <v>88</v>
          </cell>
          <cell r="R86">
            <v>60</v>
          </cell>
          <cell r="S86">
            <v>60</v>
          </cell>
        </row>
        <row r="87">
          <cell r="Q87" t="e">
            <v>#N/A</v>
          </cell>
        </row>
        <row r="88">
          <cell r="E88" t="str">
            <v>Dahlia Kyoto</v>
          </cell>
          <cell r="F88" t="str">
            <v>Дой-пак Георгина Който Dahlia Kyoto (махр., красный)</v>
          </cell>
          <cell r="H88" t="str">
            <v>красный</v>
          </cell>
          <cell r="I88">
            <v>1</v>
          </cell>
          <cell r="J88" t="str">
            <v>95-110 см</v>
          </cell>
          <cell r="L88">
            <v>313</v>
          </cell>
          <cell r="M88">
            <v>34.03875</v>
          </cell>
          <cell r="N88">
            <v>47.888750000000002</v>
          </cell>
          <cell r="O88">
            <v>47.888750000000002</v>
          </cell>
          <cell r="Q88" t="e">
            <v>#N/A</v>
          </cell>
          <cell r="S88">
            <v>10</v>
          </cell>
        </row>
        <row r="89">
          <cell r="E89" t="str">
            <v>Dahlia Osaka</v>
          </cell>
          <cell r="F89" t="str">
            <v>Дой-пак Георгина Осака Dahlia Osaka (махр., желтый)</v>
          </cell>
          <cell r="H89" t="str">
            <v>желтый</v>
          </cell>
          <cell r="I89">
            <v>1</v>
          </cell>
          <cell r="J89" t="str">
            <v>95-110 см</v>
          </cell>
          <cell r="L89">
            <v>344</v>
          </cell>
          <cell r="M89">
            <v>37.409999999999997</v>
          </cell>
          <cell r="N89">
            <v>51.26</v>
          </cell>
          <cell r="O89">
            <v>51.26</v>
          </cell>
          <cell r="Q89" t="e">
            <v>#N/A</v>
          </cell>
          <cell r="S89">
            <v>10</v>
          </cell>
        </row>
        <row r="90">
          <cell r="E90" t="str">
            <v>Dahlia Akita</v>
          </cell>
          <cell r="F90" t="str">
            <v>Дой-пак Георгина Акита Dahlia Akita (крупноцветк., махр., коралловый/лососевый)</v>
          </cell>
          <cell r="H90" t="str">
            <v>коралловый/лососевый</v>
          </cell>
          <cell r="I90">
            <v>1</v>
          </cell>
          <cell r="J90" t="str">
            <v>95-110 см</v>
          </cell>
          <cell r="L90">
            <v>313</v>
          </cell>
          <cell r="M90">
            <v>34.03875</v>
          </cell>
          <cell r="N90">
            <v>47.888750000000002</v>
          </cell>
          <cell r="O90">
            <v>47.888750000000002</v>
          </cell>
          <cell r="P90" t="str">
            <v>НОВИНКА</v>
          </cell>
          <cell r="Q90" t="str">
            <v>95-110 см</v>
          </cell>
          <cell r="S90">
            <v>10</v>
          </cell>
        </row>
        <row r="91">
          <cell r="E91" t="str">
            <v>Dahlia Bodacious</v>
          </cell>
          <cell r="F91" t="str">
            <v>Дой-пак Георгина Беудейшес Dahlia Bodacious (крупноцветк., махр., кремовый)</v>
          </cell>
          <cell r="H91" t="str">
            <v>кремовый</v>
          </cell>
          <cell r="I91">
            <v>1</v>
          </cell>
          <cell r="J91" t="str">
            <v>110-120 см</v>
          </cell>
          <cell r="L91">
            <v>413</v>
          </cell>
          <cell r="M91">
            <v>44.91375</v>
          </cell>
          <cell r="N91">
            <v>58.763750000000002</v>
          </cell>
          <cell r="O91">
            <v>58.763750000000002</v>
          </cell>
          <cell r="Q91" t="e">
            <v>#N/A</v>
          </cell>
          <cell r="S91">
            <v>10</v>
          </cell>
        </row>
        <row r="92">
          <cell r="E92" t="str">
            <v>Dahlia Cafe au Lait</v>
          </cell>
          <cell r="F92" t="str">
            <v>Дой-пак Георгина Кафе о Лейт Dahlia Cafe au Lait (махр., розовый)</v>
          </cell>
          <cell r="H92" t="str">
            <v>розовый</v>
          </cell>
          <cell r="I92">
            <v>1</v>
          </cell>
          <cell r="J92" t="str">
            <v>110-120 см</v>
          </cell>
          <cell r="L92">
            <v>625</v>
          </cell>
          <cell r="M92">
            <v>67.96875</v>
          </cell>
          <cell r="N92">
            <v>81.818749999999994</v>
          </cell>
          <cell r="O92">
            <v>81.818749999999994</v>
          </cell>
          <cell r="Q92" t="e">
            <v>#N/A</v>
          </cell>
          <cell r="S92">
            <v>10</v>
          </cell>
        </row>
        <row r="93">
          <cell r="E93" t="str">
            <v>Dahlia Dark Horse</v>
          </cell>
          <cell r="F93" t="str">
            <v>Дой-пак Георгина Дарк Хорс Dahlia Dark Horse (махр., розовый)</v>
          </cell>
          <cell r="H93" t="str">
            <v>розовый</v>
          </cell>
          <cell r="I93">
            <v>1</v>
          </cell>
          <cell r="J93" t="str">
            <v>110-120 см</v>
          </cell>
          <cell r="L93">
            <v>413</v>
          </cell>
          <cell r="M93">
            <v>44.91375</v>
          </cell>
          <cell r="N93">
            <v>58.763750000000002</v>
          </cell>
          <cell r="O93">
            <v>58.763750000000002</v>
          </cell>
          <cell r="Q93" t="e">
            <v>#N/A</v>
          </cell>
          <cell r="S93">
            <v>10</v>
          </cell>
        </row>
        <row r="94">
          <cell r="E94" t="str">
            <v>Dahlia Eveline</v>
          </cell>
          <cell r="F94" t="str">
            <v>Дой-пак Георгина Эвелин Dahlia Eveline (шаровидн., махр., белый)</v>
          </cell>
          <cell r="H94" t="str">
            <v>белый</v>
          </cell>
          <cell r="I94">
            <v>1</v>
          </cell>
          <cell r="J94" t="str">
            <v>85-95 см</v>
          </cell>
          <cell r="L94">
            <v>344</v>
          </cell>
          <cell r="M94">
            <v>37.409999999999997</v>
          </cell>
          <cell r="N94">
            <v>51.26</v>
          </cell>
          <cell r="O94">
            <v>51.26</v>
          </cell>
          <cell r="P94" t="str">
            <v>Дойпак</v>
          </cell>
          <cell r="Q94" t="str">
            <v>85-95 см</v>
          </cell>
          <cell r="S94">
            <v>10</v>
          </cell>
        </row>
        <row r="95">
          <cell r="E95" t="str">
            <v>Dahlia Kelvin Floodlight</v>
          </cell>
          <cell r="F95" t="str">
            <v>Дой-пак Георгина Келвин Флудлайт Dahlia Kelvin Floodlight (шаровидн., махр., желтый)</v>
          </cell>
          <cell r="H95" t="str">
            <v>желтый</v>
          </cell>
          <cell r="I95">
            <v>1</v>
          </cell>
          <cell r="J95" t="str">
            <v>85-95 см</v>
          </cell>
          <cell r="L95">
            <v>375</v>
          </cell>
          <cell r="M95">
            <v>40.78125</v>
          </cell>
          <cell r="N95">
            <v>54.631250000000001</v>
          </cell>
          <cell r="O95">
            <v>54.631250000000001</v>
          </cell>
          <cell r="P95" t="str">
            <v>Дойпак</v>
          </cell>
          <cell r="Q95" t="str">
            <v>85-95 см</v>
          </cell>
          <cell r="R95">
            <v>1</v>
          </cell>
          <cell r="S95">
            <v>10</v>
          </cell>
        </row>
        <row r="96">
          <cell r="E96" t="str">
            <v>Dahlia Lady Darlene</v>
          </cell>
          <cell r="F96" t="str">
            <v>Дой-пак Георгина Леди Дарлин Dahlia Lady Darlene (махр., желтый)</v>
          </cell>
          <cell r="H96" t="str">
            <v>желтый</v>
          </cell>
          <cell r="I96">
            <v>1</v>
          </cell>
          <cell r="J96" t="str">
            <v>85-95 см</v>
          </cell>
          <cell r="L96">
            <v>500</v>
          </cell>
          <cell r="M96">
            <v>54.375</v>
          </cell>
          <cell r="N96">
            <v>68.224999999999994</v>
          </cell>
          <cell r="O96">
            <v>68.224999999999994</v>
          </cell>
          <cell r="Q96" t="e">
            <v>#N/A</v>
          </cell>
          <cell r="S96">
            <v>10</v>
          </cell>
        </row>
        <row r="97">
          <cell r="E97" t="str">
            <v>Dahlia Motto</v>
          </cell>
          <cell r="F97" t="str">
            <v>Дой-пак Георгина Мотто Dahlia Motto (махр., оранжевый)</v>
          </cell>
          <cell r="H97" t="str">
            <v>оранжевый</v>
          </cell>
          <cell r="I97">
            <v>1</v>
          </cell>
          <cell r="J97" t="str">
            <v>75-85 см</v>
          </cell>
          <cell r="L97">
            <v>413</v>
          </cell>
          <cell r="M97">
            <v>44.91375</v>
          </cell>
          <cell r="N97">
            <v>58.763750000000002</v>
          </cell>
          <cell r="O97">
            <v>58.763750000000002</v>
          </cell>
          <cell r="Q97" t="e">
            <v>#N/A</v>
          </cell>
          <cell r="S97">
            <v>10</v>
          </cell>
        </row>
        <row r="98">
          <cell r="E98" t="str">
            <v>Dahlia Otto's Thrill</v>
          </cell>
          <cell r="F98" t="str">
            <v>Дой-пак Георгина Отто Трилл Dahlia Otto's Thrill (махр., розовый)</v>
          </cell>
          <cell r="H98" t="str">
            <v>розовый</v>
          </cell>
          <cell r="I98">
            <v>1</v>
          </cell>
          <cell r="J98" t="str">
            <v>95-110 см</v>
          </cell>
          <cell r="L98">
            <v>531</v>
          </cell>
          <cell r="M98">
            <v>57.746250000000003</v>
          </cell>
          <cell r="N98">
            <v>71.596249999999998</v>
          </cell>
          <cell r="O98">
            <v>71.596249999999998</v>
          </cell>
          <cell r="Q98" t="e">
            <v>#N/A</v>
          </cell>
          <cell r="S98">
            <v>10</v>
          </cell>
        </row>
        <row r="99">
          <cell r="E99" t="str">
            <v>Dahlia Santa Claus</v>
          </cell>
          <cell r="F99" t="str">
            <v>Дой-пак Георгина Санта Клаус Dahlia Santa Claus (махр., красный)</v>
          </cell>
          <cell r="H99" t="str">
            <v>красный</v>
          </cell>
          <cell r="I99">
            <v>1</v>
          </cell>
          <cell r="J99" t="str">
            <v>95-110 см</v>
          </cell>
          <cell r="L99">
            <v>531</v>
          </cell>
          <cell r="M99">
            <v>57.746250000000003</v>
          </cell>
          <cell r="N99">
            <v>71.596249999999998</v>
          </cell>
          <cell r="O99">
            <v>71.596249999999998</v>
          </cell>
          <cell r="Q99" t="e">
            <v>#N/A</v>
          </cell>
          <cell r="S99">
            <v>10</v>
          </cell>
        </row>
        <row r="100">
          <cell r="E100" t="str">
            <v>Dahlia Vassio Meggos</v>
          </cell>
          <cell r="F100" t="str">
            <v>Дой-пак Георгина Вассио Меггос Dahlia Vassio Meggos (махр.,лиловый)</v>
          </cell>
          <cell r="H100" t="str">
            <v>лиловый</v>
          </cell>
          <cell r="I100">
            <v>1</v>
          </cell>
          <cell r="J100" t="str">
            <v>110-120 см</v>
          </cell>
          <cell r="L100">
            <v>413</v>
          </cell>
          <cell r="M100">
            <v>44.91375</v>
          </cell>
          <cell r="N100">
            <v>58.763750000000002</v>
          </cell>
          <cell r="O100">
            <v>58.763750000000002</v>
          </cell>
          <cell r="Q100" t="e">
            <v>#N/A</v>
          </cell>
          <cell r="S100">
            <v>10</v>
          </cell>
        </row>
        <row r="101">
          <cell r="E101" t="str">
            <v>Dahlia Blue Boy</v>
          </cell>
          <cell r="F101" t="str">
            <v>Дой-пак Георгина Блю Бой Dahlia Blue Boy (махр., фиолетовый)</v>
          </cell>
          <cell r="H101" t="str">
            <v>фиолетовый</v>
          </cell>
          <cell r="I101">
            <v>1</v>
          </cell>
          <cell r="J101" t="str">
            <v>110-120 см</v>
          </cell>
          <cell r="L101">
            <v>375</v>
          </cell>
          <cell r="M101">
            <v>40.78125</v>
          </cell>
          <cell r="N101">
            <v>54.631250000000001</v>
          </cell>
          <cell r="O101">
            <v>54.631250000000001</v>
          </cell>
          <cell r="P101" t="str">
            <v>Дойпак</v>
          </cell>
          <cell r="Q101" t="str">
            <v>110-120 см</v>
          </cell>
          <cell r="R101">
            <v>1</v>
          </cell>
          <cell r="S101">
            <v>10</v>
          </cell>
        </row>
        <row r="102">
          <cell r="E102" t="str">
            <v>Dahlia Caballero</v>
          </cell>
          <cell r="F102" t="str">
            <v>Дой-пак Георгина Кабальеро Dahlia Caballero (махр., коралловый)</v>
          </cell>
          <cell r="H102" t="str">
            <v>коралловый/лососевый</v>
          </cell>
          <cell r="I102">
            <v>1</v>
          </cell>
          <cell r="J102" t="str">
            <v>85-95 см</v>
          </cell>
          <cell r="L102">
            <v>413</v>
          </cell>
          <cell r="M102">
            <v>44.91375</v>
          </cell>
          <cell r="N102">
            <v>58.763750000000002</v>
          </cell>
          <cell r="O102">
            <v>58.763750000000002</v>
          </cell>
          <cell r="P102" t="str">
            <v>выводим из дойпака</v>
          </cell>
          <cell r="Q102" t="str">
            <v>85-95 см</v>
          </cell>
          <cell r="S102">
            <v>10</v>
          </cell>
        </row>
        <row r="103">
          <cell r="E103" t="str">
            <v>Dahlia Contraste</v>
          </cell>
          <cell r="F103" t="str">
            <v>Дой-пак Георгина Контраст Dahlia Contraste (махр., бордовый)</v>
          </cell>
          <cell r="H103" t="str">
            <v>бордовый</v>
          </cell>
          <cell r="I103">
            <v>1</v>
          </cell>
          <cell r="J103" t="str">
            <v>85-95 см</v>
          </cell>
          <cell r="L103">
            <v>575</v>
          </cell>
          <cell r="M103">
            <v>62.53125</v>
          </cell>
          <cell r="N103">
            <v>76.381249999999994</v>
          </cell>
          <cell r="O103">
            <v>76.381249999999994</v>
          </cell>
          <cell r="P103" t="str">
            <v>НОВИНКА</v>
          </cell>
          <cell r="Q103" t="str">
            <v>85-95 см</v>
          </cell>
          <cell r="R103">
            <v>1</v>
          </cell>
          <cell r="S103">
            <v>10</v>
          </cell>
        </row>
        <row r="104">
          <cell r="E104" t="str">
            <v>Dahlia Duet</v>
          </cell>
          <cell r="F104" t="str">
            <v>Дой-пак Георгина Дуэт Dahlia Duet (махр., красный)</v>
          </cell>
          <cell r="H104" t="str">
            <v>красный</v>
          </cell>
          <cell r="I104">
            <v>1</v>
          </cell>
          <cell r="J104" t="str">
            <v>85-95 см</v>
          </cell>
          <cell r="L104">
            <v>313</v>
          </cell>
          <cell r="M104">
            <v>34.03875</v>
          </cell>
          <cell r="N104">
            <v>47.888750000000002</v>
          </cell>
          <cell r="O104">
            <v>47.888750000000002</v>
          </cell>
          <cell r="Q104" t="e">
            <v>#N/A</v>
          </cell>
          <cell r="S104">
            <v>10</v>
          </cell>
        </row>
        <row r="105">
          <cell r="E105" t="str">
            <v>Dahlia Fuzzy Wuzzy</v>
          </cell>
          <cell r="F105" t="str">
            <v>Дой-пак Георгина Фуззи Вуззи Dahlia Fuzzy Wuzzy (махр., розовый)</v>
          </cell>
          <cell r="H105" t="str">
            <v>розовый</v>
          </cell>
          <cell r="I105">
            <v>1</v>
          </cell>
          <cell r="J105" t="str">
            <v>85-95 см</v>
          </cell>
          <cell r="L105">
            <v>413</v>
          </cell>
          <cell r="M105">
            <v>44.91375</v>
          </cell>
          <cell r="N105">
            <v>58.763750000000002</v>
          </cell>
          <cell r="O105">
            <v>58.763750000000002</v>
          </cell>
          <cell r="Q105" t="e">
            <v>#N/A</v>
          </cell>
          <cell r="S105">
            <v>10</v>
          </cell>
        </row>
        <row r="106">
          <cell r="E106" t="str">
            <v>Dahlia Glory of Heemstede</v>
          </cell>
          <cell r="F106" t="str">
            <v>Дой-пак Георгина Глори оф Хемстед Dahlia Glory of Heemstede (махр., желтый)</v>
          </cell>
          <cell r="H106" t="str">
            <v>желтый</v>
          </cell>
          <cell r="I106">
            <v>1</v>
          </cell>
          <cell r="J106" t="str">
            <v>85-95 см</v>
          </cell>
          <cell r="L106">
            <v>313</v>
          </cell>
          <cell r="M106">
            <v>34.03875</v>
          </cell>
          <cell r="N106">
            <v>47.888750000000002</v>
          </cell>
          <cell r="O106">
            <v>47.888750000000002</v>
          </cell>
          <cell r="P106" t="str">
            <v>Дойпак</v>
          </cell>
          <cell r="Q106" t="str">
            <v>85-95 см</v>
          </cell>
          <cell r="R106">
            <v>1</v>
          </cell>
          <cell r="S106">
            <v>10</v>
          </cell>
        </row>
        <row r="107">
          <cell r="E107" t="str">
            <v>Dahlia Karma Choc</v>
          </cell>
          <cell r="F107" t="str">
            <v>Дой-пак Георгина Карма Чок Dahlia Karma Choc (махр., красный)</v>
          </cell>
          <cell r="H107" t="str">
            <v>красный</v>
          </cell>
          <cell r="I107">
            <v>1</v>
          </cell>
          <cell r="J107" t="str">
            <v>85-95 см</v>
          </cell>
          <cell r="L107">
            <v>313</v>
          </cell>
          <cell r="M107">
            <v>34.03875</v>
          </cell>
          <cell r="N107">
            <v>47.888750000000002</v>
          </cell>
          <cell r="O107">
            <v>47.888750000000002</v>
          </cell>
          <cell r="P107" t="str">
            <v>Дойпак</v>
          </cell>
          <cell r="Q107" t="str">
            <v>85-95 см</v>
          </cell>
          <cell r="S107">
            <v>10</v>
          </cell>
        </row>
        <row r="108">
          <cell r="E108" t="str">
            <v>Dahlia Maxime</v>
          </cell>
          <cell r="F108" t="str">
            <v>Дой-пак Георгина Максим Dahlia Maxime (махр., оранжевый)</v>
          </cell>
          <cell r="H108" t="str">
            <v>оранжевый</v>
          </cell>
          <cell r="I108">
            <v>1</v>
          </cell>
          <cell r="J108" t="str">
            <v>110-120 см</v>
          </cell>
          <cell r="L108">
            <v>413</v>
          </cell>
          <cell r="M108">
            <v>44.91375</v>
          </cell>
          <cell r="N108">
            <v>58.763750000000002</v>
          </cell>
          <cell r="O108">
            <v>58.763750000000002</v>
          </cell>
          <cell r="P108" t="str">
            <v>Дойпак</v>
          </cell>
          <cell r="Q108" t="str">
            <v>110-120 см</v>
          </cell>
          <cell r="R108">
            <v>1</v>
          </cell>
          <cell r="S108">
            <v>10</v>
          </cell>
        </row>
        <row r="109">
          <cell r="E109" t="str">
            <v>Dahlia Optic Illusion</v>
          </cell>
          <cell r="F109" t="str">
            <v>Дой-пак Георгина Оптик Иллюжн Dahlia Optic Illusion (махр., малиновый)</v>
          </cell>
          <cell r="H109" t="str">
            <v>малиновый</v>
          </cell>
          <cell r="I109">
            <v>1</v>
          </cell>
          <cell r="J109" t="str">
            <v>110-120 см</v>
          </cell>
          <cell r="L109">
            <v>500</v>
          </cell>
          <cell r="M109">
            <v>54.375</v>
          </cell>
          <cell r="N109">
            <v>68.224999999999994</v>
          </cell>
          <cell r="O109">
            <v>68.224999999999994</v>
          </cell>
          <cell r="Q109" t="e">
            <v>#N/A</v>
          </cell>
          <cell r="S109">
            <v>10</v>
          </cell>
        </row>
        <row r="110">
          <cell r="E110" t="str">
            <v>Dahlia Orion</v>
          </cell>
          <cell r="F110" t="str">
            <v>Дой-пак Георгина Орион Dahlia Orion (махр., лиловый)</v>
          </cell>
          <cell r="H110" t="str">
            <v>лиловый</v>
          </cell>
          <cell r="I110">
            <v>1</v>
          </cell>
          <cell r="J110" t="str">
            <v>35-45 см</v>
          </cell>
          <cell r="L110">
            <v>413</v>
          </cell>
          <cell r="M110">
            <v>44.91375</v>
          </cell>
          <cell r="N110">
            <v>58.763750000000002</v>
          </cell>
          <cell r="O110">
            <v>58.763750000000002</v>
          </cell>
          <cell r="Q110" t="e">
            <v>#N/A</v>
          </cell>
          <cell r="S110">
            <v>10</v>
          </cell>
        </row>
        <row r="111">
          <cell r="E111" t="str">
            <v>Dahlia Sandra</v>
          </cell>
          <cell r="F111" t="str">
            <v>Дой-пак Георгина Сандра Dahlia Sandra (розовый)</v>
          </cell>
          <cell r="H111" t="str">
            <v>розовый</v>
          </cell>
          <cell r="I111">
            <v>1</v>
          </cell>
          <cell r="J111" t="str">
            <v>85-95 см</v>
          </cell>
          <cell r="L111">
            <v>450</v>
          </cell>
          <cell r="M111">
            <v>48.9375</v>
          </cell>
          <cell r="N111">
            <v>62.787500000000001</v>
          </cell>
          <cell r="O111">
            <v>62.787500000000001</v>
          </cell>
          <cell r="Q111" t="e">
            <v>#N/A</v>
          </cell>
          <cell r="S111">
            <v>10</v>
          </cell>
        </row>
        <row r="112">
          <cell r="E112" t="str">
            <v>Dahlia Penthouse</v>
          </cell>
          <cell r="F112" t="str">
            <v>Дой-пак Георгина Пентхаус Dahlia Penthouse (махр., сиреневый)</v>
          </cell>
          <cell r="H112" t="str">
            <v>сиреневый</v>
          </cell>
          <cell r="I112">
            <v>1</v>
          </cell>
          <cell r="J112" t="str">
            <v>85-95 см</v>
          </cell>
          <cell r="L112">
            <v>375</v>
          </cell>
          <cell r="M112">
            <v>40.78125</v>
          </cell>
          <cell r="N112">
            <v>54.631250000000001</v>
          </cell>
          <cell r="O112">
            <v>54.631250000000001</v>
          </cell>
          <cell r="Q112" t="e">
            <v>#N/A</v>
          </cell>
          <cell r="S112">
            <v>10</v>
          </cell>
        </row>
        <row r="113">
          <cell r="E113" t="str">
            <v>Dahlia Procyon</v>
          </cell>
          <cell r="F113" t="str">
            <v>Дой-пак Георгина Процион Dahlia Procyon (махр., красный)</v>
          </cell>
          <cell r="H113" t="str">
            <v>красный</v>
          </cell>
          <cell r="I113">
            <v>1</v>
          </cell>
          <cell r="J113" t="str">
            <v>110-120 см</v>
          </cell>
          <cell r="L113">
            <v>375</v>
          </cell>
          <cell r="M113">
            <v>40.78125</v>
          </cell>
          <cell r="N113">
            <v>54.631250000000001</v>
          </cell>
          <cell r="O113">
            <v>54.631250000000001</v>
          </cell>
          <cell r="Q113" t="e">
            <v>#N/A</v>
          </cell>
          <cell r="S113">
            <v>10</v>
          </cell>
        </row>
        <row r="114">
          <cell r="E114" t="str">
            <v>Dahlia Red Sun</v>
          </cell>
          <cell r="F114" t="str">
            <v>Дой-пак Георгина Ред Сан Dahlia Red Sun (махр., красный)</v>
          </cell>
          <cell r="H114" t="str">
            <v>красный</v>
          </cell>
          <cell r="I114">
            <v>1</v>
          </cell>
          <cell r="J114" t="str">
            <v>110-120 см</v>
          </cell>
          <cell r="L114">
            <v>313</v>
          </cell>
          <cell r="M114">
            <v>34.03875</v>
          </cell>
          <cell r="N114">
            <v>47.888750000000002</v>
          </cell>
          <cell r="O114">
            <v>47.888750000000002</v>
          </cell>
          <cell r="Q114" t="e">
            <v>#N/A</v>
          </cell>
          <cell r="S114">
            <v>10</v>
          </cell>
        </row>
        <row r="115">
          <cell r="E115" t="str">
            <v>Dahlia Selina</v>
          </cell>
          <cell r="F115" t="str">
            <v>Дой-пак Георгина Селина Dahlia Selina (махр., красный)</v>
          </cell>
          <cell r="H115" t="str">
            <v>красный</v>
          </cell>
          <cell r="I115">
            <v>1</v>
          </cell>
          <cell r="J115" t="str">
            <v>110-120 см</v>
          </cell>
          <cell r="L115">
            <v>375</v>
          </cell>
          <cell r="M115">
            <v>40.78125</v>
          </cell>
          <cell r="N115">
            <v>54.631250000000001</v>
          </cell>
          <cell r="O115">
            <v>54.631250000000001</v>
          </cell>
          <cell r="P115" t="str">
            <v>Дойпак</v>
          </cell>
          <cell r="Q115" t="str">
            <v>110-120 см</v>
          </cell>
          <cell r="S115">
            <v>10</v>
          </cell>
        </row>
        <row r="116">
          <cell r="E116" t="str">
            <v>Dahlia Smokey</v>
          </cell>
          <cell r="F116" t="str">
            <v>Дой-пак Георгина Смоки Dahlia Smokey (махр., белый)</v>
          </cell>
          <cell r="H116" t="str">
            <v>белый</v>
          </cell>
          <cell r="I116">
            <v>1</v>
          </cell>
          <cell r="J116" t="str">
            <v>110-120 см</v>
          </cell>
          <cell r="L116">
            <v>375</v>
          </cell>
          <cell r="M116">
            <v>40.78125</v>
          </cell>
          <cell r="N116">
            <v>54.631250000000001</v>
          </cell>
          <cell r="O116">
            <v>54.631250000000001</v>
          </cell>
          <cell r="P116" t="str">
            <v>Дойпак</v>
          </cell>
          <cell r="Q116" t="str">
            <v>110-120 см</v>
          </cell>
          <cell r="S116">
            <v>10</v>
          </cell>
        </row>
        <row r="117">
          <cell r="E117" t="str">
            <v>Dahlia Snow Country</v>
          </cell>
          <cell r="F117" t="str">
            <v>Дой-пак Георгина Сноукантри Dahlia Snow Country (махр., белый)</v>
          </cell>
          <cell r="H117" t="str">
            <v>белый</v>
          </cell>
          <cell r="I117">
            <v>1</v>
          </cell>
          <cell r="J117" t="str">
            <v>110-120 см</v>
          </cell>
          <cell r="L117">
            <v>375</v>
          </cell>
          <cell r="M117">
            <v>40.78125</v>
          </cell>
          <cell r="N117">
            <v>54.631250000000001</v>
          </cell>
          <cell r="O117">
            <v>54.631250000000001</v>
          </cell>
          <cell r="Q117" t="str">
            <v>110-120 см</v>
          </cell>
          <cell r="S117">
            <v>10</v>
          </cell>
        </row>
        <row r="118">
          <cell r="E118" t="str">
            <v>Dahlia Stratos</v>
          </cell>
          <cell r="F118" t="str">
            <v>Дой-пак Георгина Стратос Dahlia Stratos (махр., сиреневый)</v>
          </cell>
          <cell r="H118" t="str">
            <v>сиреневый</v>
          </cell>
          <cell r="I118">
            <v>1</v>
          </cell>
          <cell r="J118" t="str">
            <v>110-120 см</v>
          </cell>
          <cell r="L118">
            <v>375</v>
          </cell>
          <cell r="M118">
            <v>40.78125</v>
          </cell>
          <cell r="N118">
            <v>54.631250000000001</v>
          </cell>
          <cell r="O118">
            <v>54.631250000000001</v>
          </cell>
          <cell r="Q118" t="e">
            <v>#N/A</v>
          </cell>
          <cell r="S118">
            <v>10</v>
          </cell>
        </row>
        <row r="119">
          <cell r="E119" t="str">
            <v>Dahlia Apache</v>
          </cell>
          <cell r="F119" t="str">
            <v>Дой-пак Георгина Апачи Dahlia Apache (кактусов., красный)</v>
          </cell>
          <cell r="H119" t="str">
            <v>красный</v>
          </cell>
          <cell r="I119">
            <v>1</v>
          </cell>
          <cell r="J119" t="str">
            <v>110-120 см</v>
          </cell>
          <cell r="L119">
            <v>344</v>
          </cell>
          <cell r="M119">
            <v>37.409999999999997</v>
          </cell>
          <cell r="N119">
            <v>51.26</v>
          </cell>
          <cell r="O119">
            <v>51.26</v>
          </cell>
          <cell r="Q119" t="e">
            <v>#N/A</v>
          </cell>
          <cell r="S119">
            <v>10</v>
          </cell>
        </row>
        <row r="120">
          <cell r="E120" t="str">
            <v>Dahlia Bora Bora</v>
          </cell>
          <cell r="F120" t="str">
            <v>Дой-пак Георгина Бора Бора Dahlia Bora Bora (кактусов., розовый)</v>
          </cell>
          <cell r="H120" t="str">
            <v>розовый</v>
          </cell>
          <cell r="I120">
            <v>1</v>
          </cell>
          <cell r="J120" t="str">
            <v>110-120 см</v>
          </cell>
          <cell r="L120">
            <v>344</v>
          </cell>
          <cell r="M120">
            <v>37.409999999999997</v>
          </cell>
          <cell r="N120">
            <v>51.26</v>
          </cell>
          <cell r="O120">
            <v>51.26</v>
          </cell>
          <cell r="Q120" t="e">
            <v>#N/A</v>
          </cell>
          <cell r="S120">
            <v>10</v>
          </cell>
        </row>
        <row r="121">
          <cell r="E121" t="str">
            <v>Dahlia Chat Noir</v>
          </cell>
          <cell r="F121" t="str">
            <v>Дой-пак Георгина Чат Нуар Dahlia Chat Noir (кактусов., красный)</v>
          </cell>
          <cell r="H121" t="str">
            <v>красный</v>
          </cell>
          <cell r="I121">
            <v>1</v>
          </cell>
          <cell r="J121" t="str">
            <v>110-120 см</v>
          </cell>
          <cell r="L121">
            <v>500</v>
          </cell>
          <cell r="M121">
            <v>54.375</v>
          </cell>
          <cell r="N121">
            <v>68.224999999999994</v>
          </cell>
          <cell r="O121">
            <v>68.224999999999994</v>
          </cell>
          <cell r="P121" t="str">
            <v>НОВИНКА</v>
          </cell>
          <cell r="Q121" t="str">
            <v>110-120 см</v>
          </cell>
          <cell r="S121">
            <v>10</v>
          </cell>
        </row>
        <row r="122">
          <cell r="E122" t="str">
            <v>Dahlia Clair-Obscur</v>
          </cell>
          <cell r="F122" t="str">
            <v>Дой-пак Георгина Клер Обскур Dahlia Clair-Obscur (кактусов., малиновый)</v>
          </cell>
          <cell r="H122" t="str">
            <v>малиновый</v>
          </cell>
          <cell r="I122">
            <v>1</v>
          </cell>
          <cell r="J122" t="str">
            <v>110-120 см</v>
          </cell>
          <cell r="L122">
            <v>531</v>
          </cell>
          <cell r="M122">
            <v>57.746250000000003</v>
          </cell>
          <cell r="N122">
            <v>71.596249999999998</v>
          </cell>
          <cell r="O122">
            <v>71.596249999999998</v>
          </cell>
          <cell r="P122" t="str">
            <v>Дойпак</v>
          </cell>
          <cell r="Q122" t="str">
            <v>110-120 см</v>
          </cell>
          <cell r="S122">
            <v>10</v>
          </cell>
        </row>
        <row r="123">
          <cell r="E123" t="str">
            <v>Dahlia Dutch Explosion</v>
          </cell>
          <cell r="F123" t="str">
            <v>Дой-пак Георгина Датч Экспложн Dahlia Dutch Explosion (кактусов., фиолетовый)</v>
          </cell>
          <cell r="H123" t="str">
            <v>фиолетовый</v>
          </cell>
          <cell r="I123">
            <v>1</v>
          </cell>
          <cell r="J123" t="str">
            <v>110-120 см</v>
          </cell>
          <cell r="L123">
            <v>500</v>
          </cell>
          <cell r="M123">
            <v>54.375</v>
          </cell>
          <cell r="N123">
            <v>68.224999999999994</v>
          </cell>
          <cell r="O123">
            <v>68.224999999999994</v>
          </cell>
          <cell r="Q123" t="e">
            <v>#N/A</v>
          </cell>
          <cell r="S123">
            <v>10</v>
          </cell>
        </row>
        <row r="124">
          <cell r="E124" t="str">
            <v>Dahlia Gold Crown</v>
          </cell>
          <cell r="F124" t="str">
            <v>Дой-пак Георгина Голд Краун Dahlia Gold Crown (кактусов., желтый)</v>
          </cell>
          <cell r="H124" t="str">
            <v>желтый</v>
          </cell>
          <cell r="I124">
            <v>1</v>
          </cell>
          <cell r="J124" t="str">
            <v>110-120 см</v>
          </cell>
          <cell r="L124">
            <v>313</v>
          </cell>
          <cell r="M124">
            <v>34.03875</v>
          </cell>
          <cell r="N124">
            <v>47.888750000000002</v>
          </cell>
          <cell r="O124">
            <v>47.888750000000002</v>
          </cell>
          <cell r="Q124" t="e">
            <v>#N/A</v>
          </cell>
          <cell r="S124">
            <v>10</v>
          </cell>
        </row>
        <row r="125">
          <cell r="E125" t="str">
            <v>Dahlia Forrestal</v>
          </cell>
          <cell r="F125" t="str">
            <v>Дой-пак Георгина Форрестал Dahlia Forrestal (кактусов., красный)</v>
          </cell>
          <cell r="H125" t="str">
            <v>красный</v>
          </cell>
          <cell r="I125">
            <v>1</v>
          </cell>
          <cell r="J125" t="str">
            <v>110-120 см</v>
          </cell>
          <cell r="L125">
            <v>344</v>
          </cell>
          <cell r="M125">
            <v>37.409999999999997</v>
          </cell>
          <cell r="N125">
            <v>51.26</v>
          </cell>
          <cell r="O125">
            <v>51.26</v>
          </cell>
          <cell r="Q125" t="e">
            <v>#N/A</v>
          </cell>
          <cell r="S125">
            <v>10</v>
          </cell>
        </row>
        <row r="126">
          <cell r="E126" t="str">
            <v>Dahlia Friquolet</v>
          </cell>
          <cell r="F126" t="str">
            <v>Дой-пак Георгина Фрикуолет Dahlia Friquolet (кактусов., красный)</v>
          </cell>
          <cell r="H126" t="str">
            <v>красный</v>
          </cell>
          <cell r="I126">
            <v>1</v>
          </cell>
          <cell r="J126" t="str">
            <v>110-120 см</v>
          </cell>
          <cell r="L126">
            <v>500</v>
          </cell>
          <cell r="M126">
            <v>54.375</v>
          </cell>
          <cell r="N126">
            <v>68.224999999999994</v>
          </cell>
          <cell r="O126">
            <v>68.224999999999994</v>
          </cell>
          <cell r="Q126" t="e">
            <v>#N/A</v>
          </cell>
          <cell r="S126">
            <v>10</v>
          </cell>
        </row>
        <row r="127">
          <cell r="E127" t="str">
            <v>Dahlia Kennemerland</v>
          </cell>
          <cell r="F127" t="str">
            <v>Дой-пак Георгина Кеннемерланд Dahlia Kennemerland (кактусов., желтый)</v>
          </cell>
          <cell r="H127" t="str">
            <v>желтый</v>
          </cell>
          <cell r="I127">
            <v>1</v>
          </cell>
          <cell r="J127" t="str">
            <v>110-120 см</v>
          </cell>
          <cell r="L127">
            <v>313</v>
          </cell>
          <cell r="M127">
            <v>34.03875</v>
          </cell>
          <cell r="N127">
            <v>47.888750000000002</v>
          </cell>
          <cell r="O127">
            <v>47.888750000000002</v>
          </cell>
          <cell r="Q127" t="e">
            <v>#N/A</v>
          </cell>
          <cell r="S127">
            <v>10</v>
          </cell>
        </row>
        <row r="128">
          <cell r="E128" t="str">
            <v>Dahlia Lindsay Michelle</v>
          </cell>
          <cell r="F128" t="str">
            <v>Дой-пак Георгина Линдси Мишель Dahlia Lindsay Michelle (кактусов., кремовый/ванильный)</v>
          </cell>
          <cell r="H128" t="str">
            <v>кремовый/ванильный</v>
          </cell>
          <cell r="I128">
            <v>1</v>
          </cell>
          <cell r="J128" t="str">
            <v>75-85 см</v>
          </cell>
          <cell r="L128">
            <v>500</v>
          </cell>
          <cell r="M128">
            <v>54.375</v>
          </cell>
          <cell r="N128">
            <v>68.224999999999994</v>
          </cell>
          <cell r="O128">
            <v>68.224999999999994</v>
          </cell>
          <cell r="P128" t="str">
            <v>Дойпак</v>
          </cell>
          <cell r="Q128" t="str">
            <v>75-85 см</v>
          </cell>
          <cell r="S128">
            <v>10</v>
          </cell>
        </row>
        <row r="129">
          <cell r="E129" t="str">
            <v>Dahlia Mercator</v>
          </cell>
          <cell r="F129" t="str">
            <v>Дой-пак Георгина Меркатор Dahlia Mercator (полукактусов., махр., желтый)</v>
          </cell>
          <cell r="H129" t="str">
            <v>желтый</v>
          </cell>
          <cell r="I129">
            <v>1</v>
          </cell>
          <cell r="J129" t="str">
            <v>75-85 см</v>
          </cell>
          <cell r="L129">
            <v>413</v>
          </cell>
          <cell r="M129">
            <v>44.91375</v>
          </cell>
          <cell r="N129">
            <v>58.763750000000002</v>
          </cell>
          <cell r="O129">
            <v>58.763750000000002</v>
          </cell>
          <cell r="Q129" t="e">
            <v>#N/A</v>
          </cell>
          <cell r="S129">
            <v>10</v>
          </cell>
        </row>
        <row r="130">
          <cell r="E130" t="str">
            <v>Dahlia My Love</v>
          </cell>
          <cell r="F130" t="str">
            <v>Дой-пак Георгина Май Лав Dahlia My Love (полукактусов., махр., белый)</v>
          </cell>
          <cell r="H130" t="str">
            <v>белый</v>
          </cell>
          <cell r="I130">
            <v>1</v>
          </cell>
          <cell r="J130" t="str">
            <v>75-85 см</v>
          </cell>
          <cell r="L130">
            <v>313</v>
          </cell>
          <cell r="M130">
            <v>34.03875</v>
          </cell>
          <cell r="N130">
            <v>47.888750000000002</v>
          </cell>
          <cell r="O130">
            <v>47.888750000000002</v>
          </cell>
          <cell r="Q130" t="e">
            <v>#N/A</v>
          </cell>
          <cell r="S130">
            <v>10</v>
          </cell>
        </row>
        <row r="131">
          <cell r="E131" t="str">
            <v>Dahlia Nenekazi</v>
          </cell>
          <cell r="F131" t="str">
            <v>Дой-пак Георгина Ненекази Dahlia Nenekazi (кактусов., , розовый)</v>
          </cell>
          <cell r="H131" t="str">
            <v>розовый</v>
          </cell>
          <cell r="I131">
            <v>1</v>
          </cell>
          <cell r="J131" t="str">
            <v>75-85 см</v>
          </cell>
          <cell r="L131">
            <v>413</v>
          </cell>
          <cell r="M131">
            <v>44.91375</v>
          </cell>
          <cell r="N131">
            <v>58.763750000000002</v>
          </cell>
          <cell r="O131">
            <v>58.763750000000002</v>
          </cell>
          <cell r="Q131" t="e">
            <v>#N/A</v>
          </cell>
          <cell r="S131">
            <v>10</v>
          </cell>
        </row>
        <row r="132">
          <cell r="E132" t="str">
            <v>Dahlia Orfeo</v>
          </cell>
          <cell r="F132" t="str">
            <v>Дой-пак Георгина Орфео Dahlia Orfeo (кактусов., фуксия)</v>
          </cell>
          <cell r="H132" t="str">
            <v>фуксия</v>
          </cell>
          <cell r="I132">
            <v>1</v>
          </cell>
          <cell r="J132" t="str">
            <v>110-120 см</v>
          </cell>
          <cell r="L132">
            <v>344</v>
          </cell>
          <cell r="M132">
            <v>37.409999999999997</v>
          </cell>
          <cell r="N132">
            <v>51.26</v>
          </cell>
          <cell r="O132">
            <v>51.26</v>
          </cell>
          <cell r="Q132" t="e">
            <v>#N/A</v>
          </cell>
          <cell r="S132">
            <v>10</v>
          </cell>
        </row>
        <row r="133">
          <cell r="E133" t="str">
            <v>Dahlia Saint Saens</v>
          </cell>
          <cell r="F133" t="str">
            <v>Дой-пак Георгина Саинт Саенс Dahlia Saint Saens (кактусов., желтый)</v>
          </cell>
          <cell r="H133" t="str">
            <v>желтый</v>
          </cell>
          <cell r="I133">
            <v>1</v>
          </cell>
          <cell r="J133" t="str">
            <v>85-95 см</v>
          </cell>
          <cell r="L133">
            <v>500</v>
          </cell>
          <cell r="M133">
            <v>54.375</v>
          </cell>
          <cell r="N133">
            <v>68.224999999999994</v>
          </cell>
          <cell r="O133">
            <v>68.224999999999994</v>
          </cell>
          <cell r="Q133" t="e">
            <v>#N/A</v>
          </cell>
          <cell r="S133">
            <v>10</v>
          </cell>
        </row>
        <row r="134">
          <cell r="E134" t="str">
            <v>Dahlia Shooting Star</v>
          </cell>
          <cell r="F134" t="str">
            <v>Дой-пак Георгина Шутинг Стар Dahlia Shooting Star (кактусов., розовый)</v>
          </cell>
          <cell r="H134" t="str">
            <v>розовый</v>
          </cell>
          <cell r="I134">
            <v>1</v>
          </cell>
          <cell r="J134" t="str">
            <v>85-95 см</v>
          </cell>
          <cell r="L134">
            <v>313</v>
          </cell>
          <cell r="M134">
            <v>34.03875</v>
          </cell>
          <cell r="N134">
            <v>47.888750000000002</v>
          </cell>
          <cell r="O134">
            <v>47.888750000000002</v>
          </cell>
          <cell r="Q134" t="e">
            <v>#N/A</v>
          </cell>
          <cell r="S134">
            <v>10</v>
          </cell>
        </row>
        <row r="135">
          <cell r="E135" t="str">
            <v>Dahlia Table Dancer</v>
          </cell>
          <cell r="F135" t="str">
            <v>Дой-пак Георгина Тэйбл Дансер Dahlia Table Dancer (бахр., фиолетовый)</v>
          </cell>
          <cell r="H135" t="str">
            <v>фиолетовый</v>
          </cell>
          <cell r="I135">
            <v>1</v>
          </cell>
          <cell r="J135" t="str">
            <v>110-120 см</v>
          </cell>
          <cell r="L135">
            <v>500</v>
          </cell>
          <cell r="M135">
            <v>54.375</v>
          </cell>
          <cell r="N135">
            <v>68.224999999999994</v>
          </cell>
          <cell r="O135">
            <v>68.224999999999994</v>
          </cell>
          <cell r="Q135" t="e">
            <v>#N/A</v>
          </cell>
          <cell r="S135">
            <v>10</v>
          </cell>
        </row>
        <row r="136">
          <cell r="E136" t="str">
            <v>Dahlia Veritable</v>
          </cell>
          <cell r="F136" t="str">
            <v>Дой-пак Георгина Веритэйбл Dahlia Veritable (кактусов., фиолетовый)</v>
          </cell>
          <cell r="H136" t="str">
            <v>фиолетовый</v>
          </cell>
          <cell r="I136">
            <v>1</v>
          </cell>
          <cell r="J136" t="str">
            <v>85-95 см</v>
          </cell>
          <cell r="L136">
            <v>375</v>
          </cell>
          <cell r="M136">
            <v>40.78125</v>
          </cell>
          <cell r="N136">
            <v>54.631250000000001</v>
          </cell>
          <cell r="O136">
            <v>54.631250000000001</v>
          </cell>
          <cell r="Q136" t="e">
            <v>#N/A</v>
          </cell>
          <cell r="S136">
            <v>10</v>
          </cell>
        </row>
        <row r="137">
          <cell r="E137" t="str">
            <v>Dahlia Berliner Kleene</v>
          </cell>
          <cell r="F137" t="str">
            <v>Дой-пак Георгина Берлинер Клайн Dahlia Berliner Kleene (низкоросл., махр., розовый)</v>
          </cell>
          <cell r="H137" t="str">
            <v>розовый</v>
          </cell>
          <cell r="I137">
            <v>1</v>
          </cell>
          <cell r="J137" t="str">
            <v>35-45 см</v>
          </cell>
          <cell r="L137">
            <v>313</v>
          </cell>
          <cell r="M137">
            <v>34.03875</v>
          </cell>
          <cell r="N137">
            <v>47.888750000000002</v>
          </cell>
          <cell r="O137">
            <v>47.888750000000002</v>
          </cell>
          <cell r="Q137" t="e">
            <v>#N/A</v>
          </cell>
          <cell r="S137">
            <v>10</v>
          </cell>
        </row>
        <row r="138">
          <cell r="E138" t="str">
            <v>Dahlia Bluesette</v>
          </cell>
          <cell r="F138" t="str">
            <v>Дой-пак Георгина Блюсетт Dahlia Bluesette (низкоросл., махр., фиолетовый)</v>
          </cell>
          <cell r="H138" t="str">
            <v>фиолетовый</v>
          </cell>
          <cell r="I138">
            <v>1</v>
          </cell>
          <cell r="J138" t="str">
            <v>35-45 см</v>
          </cell>
          <cell r="L138">
            <v>313</v>
          </cell>
          <cell r="M138">
            <v>34.03875</v>
          </cell>
          <cell r="N138">
            <v>47.888750000000002</v>
          </cell>
          <cell r="O138">
            <v>47.888750000000002</v>
          </cell>
          <cell r="P138" t="str">
            <v>Дойпак</v>
          </cell>
          <cell r="Q138" t="str">
            <v>35-45 см</v>
          </cell>
          <cell r="R138">
            <v>1</v>
          </cell>
          <cell r="S138">
            <v>10</v>
          </cell>
        </row>
        <row r="139">
          <cell r="E139" t="str">
            <v>Dahlia City of Leiden</v>
          </cell>
          <cell r="F139" t="str">
            <v>Дой-пак Георгина Сити оф Лейдн Dahlia City of Leiden (низкоросл., махр., розовый)</v>
          </cell>
          <cell r="H139" t="str">
            <v>розовый</v>
          </cell>
          <cell r="I139">
            <v>1</v>
          </cell>
          <cell r="J139" t="str">
            <v>45-55 см</v>
          </cell>
          <cell r="L139">
            <v>313</v>
          </cell>
          <cell r="M139">
            <v>34.03875</v>
          </cell>
          <cell r="N139">
            <v>47.888750000000002</v>
          </cell>
          <cell r="O139">
            <v>47.888750000000002</v>
          </cell>
          <cell r="Q139" t="e">
            <v>#N/A</v>
          </cell>
          <cell r="S139">
            <v>10</v>
          </cell>
        </row>
        <row r="140">
          <cell r="E140" t="str">
            <v>Dahlia Ellen Houston</v>
          </cell>
          <cell r="F140" t="str">
            <v>Дой-пак Георгина Эллен Хьюстон Dahlia Ellen Houston (низкоросл., махр., алый)</v>
          </cell>
          <cell r="H140" t="str">
            <v>алый</v>
          </cell>
          <cell r="I140">
            <v>1</v>
          </cell>
          <cell r="J140" t="str">
            <v>45-55 см</v>
          </cell>
          <cell r="L140">
            <v>450</v>
          </cell>
          <cell r="M140">
            <v>48.9375</v>
          </cell>
          <cell r="N140">
            <v>62.787500000000001</v>
          </cell>
          <cell r="O140">
            <v>62.787500000000001</v>
          </cell>
          <cell r="Q140" t="e">
            <v>#N/A</v>
          </cell>
          <cell r="S140">
            <v>10</v>
          </cell>
        </row>
        <row r="141">
          <cell r="E141" t="str">
            <v>Dahlia Orange Nugget</v>
          </cell>
          <cell r="F141" t="str">
            <v>Дой-пак Георгина Оранж Наггет Dahlia Orange Nugget (низкоросл., махр., оранжувый)</v>
          </cell>
          <cell r="H141" t="str">
            <v>оранжевый</v>
          </cell>
          <cell r="I141">
            <v>1</v>
          </cell>
          <cell r="J141" t="str">
            <v>45-55 см</v>
          </cell>
          <cell r="L141">
            <v>313</v>
          </cell>
          <cell r="M141">
            <v>34.03875</v>
          </cell>
          <cell r="N141">
            <v>47.888750000000002</v>
          </cell>
          <cell r="O141">
            <v>47.888750000000002</v>
          </cell>
          <cell r="Q141" t="e">
            <v>#N/A</v>
          </cell>
          <cell r="S141">
            <v>10</v>
          </cell>
        </row>
        <row r="142">
          <cell r="E142" t="str">
            <v>Dahlia Playa Blanca</v>
          </cell>
          <cell r="F142" t="str">
            <v>Дой-пак Георгина Плайя Бланка Dahlia Playa Blanca (коктусов., низкоросл., белый)</v>
          </cell>
          <cell r="H142" t="str">
            <v>белый</v>
          </cell>
          <cell r="I142">
            <v>1</v>
          </cell>
          <cell r="J142" t="str">
            <v>45-55 см</v>
          </cell>
          <cell r="L142">
            <v>313</v>
          </cell>
          <cell r="M142">
            <v>34.03875</v>
          </cell>
          <cell r="N142">
            <v>47.888750000000002</v>
          </cell>
          <cell r="O142">
            <v>47.888750000000002</v>
          </cell>
          <cell r="Q142" t="e">
            <v>#N/A</v>
          </cell>
          <cell r="S142">
            <v>10</v>
          </cell>
        </row>
        <row r="143">
          <cell r="E143" t="str">
            <v>Dahlia Red Pigmy</v>
          </cell>
          <cell r="F143" t="str">
            <v>Дой-пак Георгина Ред Пигми Dahlia Red Pigmy (полукоктусов., низкоросл., красный)</v>
          </cell>
          <cell r="H143" t="str">
            <v>красный</v>
          </cell>
          <cell r="I143">
            <v>1</v>
          </cell>
          <cell r="J143" t="str">
            <v>45-55 см</v>
          </cell>
          <cell r="L143">
            <v>413</v>
          </cell>
          <cell r="M143">
            <v>44.91375</v>
          </cell>
          <cell r="N143">
            <v>58.763750000000002</v>
          </cell>
          <cell r="O143">
            <v>58.763750000000002</v>
          </cell>
          <cell r="Q143" t="e">
            <v>#N/A</v>
          </cell>
          <cell r="S143">
            <v>10</v>
          </cell>
        </row>
        <row r="144">
          <cell r="E144" t="str">
            <v>Dahlia Topmix Orange</v>
          </cell>
          <cell r="F144" t="str">
            <v>Дой-пак Георгина Топмикс Оранж Dahlia Topmix Orange (низкоросл., оранжевый)</v>
          </cell>
          <cell r="H144" t="str">
            <v>оранжевый</v>
          </cell>
          <cell r="I144">
            <v>1</v>
          </cell>
          <cell r="J144" t="str">
            <v>35-45 см</v>
          </cell>
          <cell r="L144">
            <v>313</v>
          </cell>
          <cell r="M144">
            <v>34.03875</v>
          </cell>
          <cell r="N144">
            <v>47.888750000000002</v>
          </cell>
          <cell r="O144">
            <v>47.888750000000002</v>
          </cell>
          <cell r="P144" t="str">
            <v>Дойпак</v>
          </cell>
          <cell r="Q144" t="str">
            <v>35-45 см</v>
          </cell>
          <cell r="R144">
            <v>1</v>
          </cell>
          <cell r="S144">
            <v>10</v>
          </cell>
        </row>
        <row r="145">
          <cell r="E145" t="str">
            <v>Dahlia Yellow Happiness</v>
          </cell>
          <cell r="F145" t="str">
            <v>Дой-пак Георгина Уеллоу Хэппинес Dahlia Yellow Happiness (низкоросл., желтый)</v>
          </cell>
          <cell r="H145" t="str">
            <v>желтый</v>
          </cell>
          <cell r="I145">
            <v>1</v>
          </cell>
          <cell r="J145" t="str">
            <v>45-55 см</v>
          </cell>
          <cell r="L145">
            <v>344</v>
          </cell>
          <cell r="M145">
            <v>37.409999999999997</v>
          </cell>
          <cell r="N145">
            <v>51.26</v>
          </cell>
          <cell r="O145">
            <v>51.26</v>
          </cell>
          <cell r="Q145" t="e">
            <v>#N/A</v>
          </cell>
          <cell r="S145">
            <v>10</v>
          </cell>
        </row>
        <row r="146">
          <cell r="E146" t="str">
            <v>Dahlia Boogie Woogie</v>
          </cell>
          <cell r="F146" t="str">
            <v>Дой-пак Георгина Буги Вуги Dahlia Boogie Woogie (анемовидн., желтый)</v>
          </cell>
          <cell r="H146" t="str">
            <v>желтый</v>
          </cell>
          <cell r="I146">
            <v>1</v>
          </cell>
          <cell r="J146" t="str">
            <v>85-95 см</v>
          </cell>
          <cell r="L146">
            <v>375</v>
          </cell>
          <cell r="M146">
            <v>40.78125</v>
          </cell>
          <cell r="N146">
            <v>54.631250000000001</v>
          </cell>
          <cell r="O146">
            <v>54.631250000000001</v>
          </cell>
          <cell r="Q146" t="e">
            <v>#N/A</v>
          </cell>
          <cell r="S146">
            <v>10</v>
          </cell>
        </row>
        <row r="147">
          <cell r="E147" t="str">
            <v>Dahlia Polka</v>
          </cell>
          <cell r="F147" t="str">
            <v>Дой-пак Георгина Полька Dahlia Polka (анемовидн., желтый)</v>
          </cell>
          <cell r="H147" t="str">
            <v>желтый</v>
          </cell>
          <cell r="I147">
            <v>1</v>
          </cell>
          <cell r="J147" t="str">
            <v>85-95 см</v>
          </cell>
          <cell r="L147">
            <v>344</v>
          </cell>
          <cell r="M147">
            <v>37.409999999999997</v>
          </cell>
          <cell r="N147">
            <v>51.26</v>
          </cell>
          <cell r="O147">
            <v>51.26</v>
          </cell>
          <cell r="Q147" t="e">
            <v>#N/A</v>
          </cell>
          <cell r="S147">
            <v>10</v>
          </cell>
        </row>
        <row r="148">
          <cell r="E148" t="str">
            <v>Dahlia Purple Haze</v>
          </cell>
          <cell r="F148" t="str">
            <v>Дой-пак Георгина Перпл Хейз Dahlia Purple Haze (анемовидн., фиолетовый)</v>
          </cell>
          <cell r="H148" t="str">
            <v>фиолетовый</v>
          </cell>
          <cell r="I148">
            <v>1</v>
          </cell>
          <cell r="J148" t="str">
            <v>65-75 см</v>
          </cell>
          <cell r="L148">
            <v>375</v>
          </cell>
          <cell r="M148">
            <v>40.78125</v>
          </cell>
          <cell r="N148">
            <v>54.631250000000001</v>
          </cell>
          <cell r="O148">
            <v>54.631250000000001</v>
          </cell>
          <cell r="P148" t="str">
            <v>выводим из дойпака</v>
          </cell>
          <cell r="Q148" t="e">
            <v>#N/A</v>
          </cell>
          <cell r="S148">
            <v>10</v>
          </cell>
        </row>
        <row r="149">
          <cell r="E149" t="str">
            <v>Dahlia Bishop of Llandaff</v>
          </cell>
          <cell r="F149" t="str">
            <v>Дой-пак Георгина Бишоп оф Лиандафф Dahlia Bishop of Llandaff (воротничков., красный)</v>
          </cell>
          <cell r="H149" t="str">
            <v>красный</v>
          </cell>
          <cell r="I149">
            <v>1</v>
          </cell>
          <cell r="J149" t="str">
            <v>85-95 см</v>
          </cell>
          <cell r="L149">
            <v>531</v>
          </cell>
          <cell r="M149">
            <v>57.746250000000003</v>
          </cell>
          <cell r="N149">
            <v>71.596249999999998</v>
          </cell>
          <cell r="O149">
            <v>71.596249999999998</v>
          </cell>
          <cell r="Q149" t="e">
            <v>#N/A</v>
          </cell>
          <cell r="S149">
            <v>10</v>
          </cell>
        </row>
        <row r="150">
          <cell r="E150" t="str">
            <v>Dahlia First Love</v>
          </cell>
          <cell r="F150" t="str">
            <v>Дой-пак Георгина Фест Лав Dahlia First Love (миньон, абрикосовый)</v>
          </cell>
          <cell r="H150" t="str">
            <v>абрикосовый/персиковый</v>
          </cell>
          <cell r="I150">
            <v>1</v>
          </cell>
          <cell r="J150" t="str">
            <v>45-55 см</v>
          </cell>
          <cell r="L150">
            <v>500</v>
          </cell>
          <cell r="M150">
            <v>54.375</v>
          </cell>
          <cell r="N150">
            <v>68.224999999999994</v>
          </cell>
          <cell r="O150">
            <v>68.224999999999994</v>
          </cell>
          <cell r="Q150" t="e">
            <v>#N/A</v>
          </cell>
          <cell r="S150">
            <v>10</v>
          </cell>
        </row>
        <row r="151">
          <cell r="E151" t="str">
            <v>Dahlia Franz Kafka</v>
          </cell>
          <cell r="F151" t="str">
            <v>Дой-пак Георгина Франц Кафка Dahlia Franz Kafka (помпонн., фиолетовый)</v>
          </cell>
          <cell r="H151" t="str">
            <v>фиолетовый</v>
          </cell>
          <cell r="I151">
            <v>1</v>
          </cell>
          <cell r="J151" t="str">
            <v>65-75 см</v>
          </cell>
          <cell r="L151">
            <v>450</v>
          </cell>
          <cell r="M151">
            <v>48.9375</v>
          </cell>
          <cell r="N151">
            <v>62.787500000000001</v>
          </cell>
          <cell r="O151">
            <v>62.787500000000001</v>
          </cell>
          <cell r="P151" t="str">
            <v>НОВИНКА</v>
          </cell>
          <cell r="Q151" t="str">
            <v>65-75 см</v>
          </cell>
          <cell r="S151">
            <v>10</v>
          </cell>
        </row>
        <row r="152">
          <cell r="E152" t="str">
            <v>Dahlia Golden Scepter</v>
          </cell>
          <cell r="F152" t="str">
            <v>Дой-пак Георгина Голден Цептер Dahlia Golden Scepter (помпонн., желтый)</v>
          </cell>
          <cell r="H152" t="str">
            <v>желтый</v>
          </cell>
          <cell r="I152">
            <v>1</v>
          </cell>
          <cell r="J152" t="str">
            <v>75-85 см</v>
          </cell>
          <cell r="L152">
            <v>450</v>
          </cell>
          <cell r="M152">
            <v>48.9375</v>
          </cell>
          <cell r="N152">
            <v>62.787500000000001</v>
          </cell>
          <cell r="O152">
            <v>62.787500000000001</v>
          </cell>
          <cell r="Q152" t="e">
            <v>#N/A</v>
          </cell>
          <cell r="S152">
            <v>10</v>
          </cell>
        </row>
        <row r="153">
          <cell r="E153" t="str">
            <v>Dahlia Little William</v>
          </cell>
          <cell r="F153" t="str">
            <v>Дой-пак Георгина Литл Уильям Dahlia Little William (помпонн., красный)</v>
          </cell>
          <cell r="H153" t="str">
            <v>красный</v>
          </cell>
          <cell r="I153">
            <v>1</v>
          </cell>
          <cell r="J153" t="str">
            <v>75-85 см</v>
          </cell>
          <cell r="L153">
            <v>450</v>
          </cell>
          <cell r="M153">
            <v>48.9375</v>
          </cell>
          <cell r="N153">
            <v>62.787500000000001</v>
          </cell>
          <cell r="O153">
            <v>62.787500000000001</v>
          </cell>
          <cell r="Q153" t="e">
            <v>#N/A</v>
          </cell>
          <cell r="S153">
            <v>10</v>
          </cell>
        </row>
        <row r="154">
          <cell r="E154" t="str">
            <v>Dahlia Nescio</v>
          </cell>
          <cell r="F154" t="str">
            <v>Дой-пак Георгина Нестио Dahlia Nescio (помпонн., красный)</v>
          </cell>
          <cell r="H154" t="str">
            <v>красный</v>
          </cell>
          <cell r="I154">
            <v>1</v>
          </cell>
          <cell r="J154" t="str">
            <v>75-85 см</v>
          </cell>
          <cell r="L154">
            <v>313</v>
          </cell>
          <cell r="M154">
            <v>34.03875</v>
          </cell>
          <cell r="N154">
            <v>47.888750000000002</v>
          </cell>
          <cell r="O154">
            <v>47.888750000000002</v>
          </cell>
          <cell r="Q154" t="e">
            <v>#N/A</v>
          </cell>
          <cell r="S154">
            <v>10</v>
          </cell>
        </row>
        <row r="155">
          <cell r="E155" t="str">
            <v>Dahlia Petra's Wedding</v>
          </cell>
          <cell r="F155" t="str">
            <v>Дой-пак Георгина Петрас Веддинг Dahlia Petra's Wedding (помпонн., белый)</v>
          </cell>
          <cell r="H155" t="str">
            <v>белый</v>
          </cell>
          <cell r="I155">
            <v>1</v>
          </cell>
          <cell r="J155" t="str">
            <v>65-75 см</v>
          </cell>
          <cell r="L155">
            <v>375</v>
          </cell>
          <cell r="M155">
            <v>40.78125</v>
          </cell>
          <cell r="N155">
            <v>54.631250000000001</v>
          </cell>
          <cell r="O155">
            <v>54.631250000000001</v>
          </cell>
          <cell r="Q155" t="e">
            <v>#N/A</v>
          </cell>
          <cell r="S155">
            <v>10</v>
          </cell>
        </row>
        <row r="156">
          <cell r="E156" t="str">
            <v>Dahlia Tam Tam</v>
          </cell>
          <cell r="F156" t="str">
            <v>Дой-пак Георгина Там Там Dahlia Tam Tam (помпонн., бордовый)</v>
          </cell>
          <cell r="H156" t="str">
            <v>бордовый</v>
          </cell>
          <cell r="I156">
            <v>1</v>
          </cell>
          <cell r="J156" t="str">
            <v>65-75 см</v>
          </cell>
          <cell r="L156">
            <v>450</v>
          </cell>
          <cell r="M156">
            <v>48.9375</v>
          </cell>
          <cell r="N156">
            <v>62.787500000000001</v>
          </cell>
          <cell r="O156">
            <v>62.787500000000001</v>
          </cell>
          <cell r="P156" t="str">
            <v>НОВИНКА</v>
          </cell>
          <cell r="Q156" t="str">
            <v>65-75 см</v>
          </cell>
          <cell r="R156">
            <v>1</v>
          </cell>
          <cell r="S156">
            <v>10</v>
          </cell>
        </row>
        <row r="157">
          <cell r="E157" t="str">
            <v>Dahlia Black Diamond</v>
          </cell>
          <cell r="F157" t="str">
            <v>Дой-пак Георгина Блэк Даймонд Dahlia Black Diamond (шаровидн., черный)</v>
          </cell>
          <cell r="H157" t="str">
            <v>черный</v>
          </cell>
          <cell r="I157">
            <v>1</v>
          </cell>
          <cell r="J157" t="str">
            <v>85-95 см</v>
          </cell>
          <cell r="L157">
            <v>375</v>
          </cell>
          <cell r="M157">
            <v>40.78125</v>
          </cell>
          <cell r="N157">
            <v>54.631250000000001</v>
          </cell>
          <cell r="O157">
            <v>54.631250000000001</v>
          </cell>
          <cell r="Q157" t="e">
            <v>#N/A</v>
          </cell>
          <cell r="S157">
            <v>10</v>
          </cell>
        </row>
        <row r="158">
          <cell r="E158" t="str">
            <v>Dahlia Cornel</v>
          </cell>
          <cell r="F158" t="str">
            <v>Дой-пак Георгина Корнел Dahlia Cornel (шаровидн., красный)</v>
          </cell>
          <cell r="H158" t="str">
            <v>красный</v>
          </cell>
          <cell r="I158">
            <v>1</v>
          </cell>
          <cell r="J158" t="str">
            <v>110-120 см</v>
          </cell>
          <cell r="L158">
            <v>500</v>
          </cell>
          <cell r="M158">
            <v>54.375</v>
          </cell>
          <cell r="N158">
            <v>68.224999999999994</v>
          </cell>
          <cell r="O158">
            <v>68.224999999999994</v>
          </cell>
          <cell r="Q158" t="e">
            <v>#N/A</v>
          </cell>
          <cell r="S158">
            <v>10</v>
          </cell>
        </row>
        <row r="159">
          <cell r="E159" t="str">
            <v>Dahlia Souvenir d'Eté</v>
          </cell>
          <cell r="F159" t="str">
            <v>Дой-пак Георгина Сувенир Д'Ете Dahlia Souvenir d'Eté (шаровидн., желтый)</v>
          </cell>
          <cell r="H159" t="str">
            <v>желтый</v>
          </cell>
          <cell r="I159">
            <v>1</v>
          </cell>
          <cell r="J159" t="str">
            <v>75-85 см</v>
          </cell>
          <cell r="L159">
            <v>500</v>
          </cell>
          <cell r="M159">
            <v>54.375</v>
          </cell>
          <cell r="N159">
            <v>68.224999999999994</v>
          </cell>
          <cell r="O159">
            <v>68.224999999999994</v>
          </cell>
          <cell r="Q159" t="e">
            <v>#N/A</v>
          </cell>
          <cell r="S159">
            <v>10</v>
          </cell>
        </row>
        <row r="160">
          <cell r="E160" t="str">
            <v>Dahlia The Voice</v>
          </cell>
          <cell r="F160" t="str">
            <v>Дой-пак Георгина Войс Dahlia The Voice (шаровидн., розовый)</v>
          </cell>
          <cell r="H160" t="str">
            <v>розовый</v>
          </cell>
          <cell r="I160">
            <v>1</v>
          </cell>
          <cell r="J160" t="str">
            <v>85-95 см</v>
          </cell>
          <cell r="L160">
            <v>375</v>
          </cell>
          <cell r="M160">
            <v>40.78125</v>
          </cell>
          <cell r="N160">
            <v>54.631250000000001</v>
          </cell>
          <cell r="O160">
            <v>54.631250000000001</v>
          </cell>
          <cell r="Q160" t="e">
            <v>#N/A</v>
          </cell>
          <cell r="S160">
            <v>10</v>
          </cell>
        </row>
        <row r="161">
          <cell r="E161" t="str">
            <v>Dahlia Bonesta</v>
          </cell>
          <cell r="F161" t="str">
            <v>Дой-пак Георгина Бонеста Dahlia Bonesta (нимфейн., махр., розовый)</v>
          </cell>
          <cell r="H161" t="str">
            <v>розовый</v>
          </cell>
          <cell r="I161">
            <v>1</v>
          </cell>
          <cell r="J161" t="str">
            <v>110-120 см</v>
          </cell>
          <cell r="L161">
            <v>313</v>
          </cell>
          <cell r="M161">
            <v>34.03875</v>
          </cell>
          <cell r="N161">
            <v>47.888750000000002</v>
          </cell>
          <cell r="O161">
            <v>47.888750000000002</v>
          </cell>
          <cell r="Q161" t="e">
            <v>#N/A</v>
          </cell>
          <cell r="S161">
            <v>10</v>
          </cell>
        </row>
        <row r="162">
          <cell r="E162" t="str">
            <v>Dahlia Contessa</v>
          </cell>
          <cell r="F162" t="str">
            <v>Дой-пак Георгина Контесса Dahlia Contessa (нимфейн., махр., красный)</v>
          </cell>
          <cell r="H162" t="str">
            <v>красный</v>
          </cell>
          <cell r="I162">
            <v>1</v>
          </cell>
          <cell r="J162" t="str">
            <v>75-85 см</v>
          </cell>
          <cell r="L162">
            <v>375</v>
          </cell>
          <cell r="M162">
            <v>40.78125</v>
          </cell>
          <cell r="N162">
            <v>54.631250000000001</v>
          </cell>
          <cell r="O162">
            <v>54.631250000000001</v>
          </cell>
          <cell r="Q162" t="e">
            <v>#N/A</v>
          </cell>
          <cell r="S162">
            <v>10</v>
          </cell>
        </row>
        <row r="163">
          <cell r="E163" t="str">
            <v>Dahlia Siberia</v>
          </cell>
          <cell r="F163" t="str">
            <v>Дой-пак Георгина Сиберия Dahlia Siberia (нимфейн., махр., белый)</v>
          </cell>
          <cell r="H163" t="str">
            <v>белый</v>
          </cell>
          <cell r="I163">
            <v>1</v>
          </cell>
          <cell r="J163" t="str">
            <v>85-95 см</v>
          </cell>
          <cell r="L163">
            <v>575</v>
          </cell>
          <cell r="M163">
            <v>62.53125</v>
          </cell>
          <cell r="N163">
            <v>76.381249999999994</v>
          </cell>
          <cell r="O163">
            <v>76.381249999999994</v>
          </cell>
          <cell r="Q163" t="e">
            <v>#N/A</v>
          </cell>
          <cell r="S163">
            <v>10</v>
          </cell>
        </row>
        <row r="164">
          <cell r="E164" t="str">
            <v>Dahlia Art Deco</v>
          </cell>
          <cell r="F164" t="str">
            <v>Дой-пак Георгина Арт Деко Dahlia Art Deco (низкоросл., оранжевый)</v>
          </cell>
          <cell r="H164" t="str">
            <v>оранжевый</v>
          </cell>
          <cell r="I164">
            <v>1</v>
          </cell>
          <cell r="J164" t="str">
            <v>35-45 см</v>
          </cell>
          <cell r="L164">
            <v>438</v>
          </cell>
          <cell r="M164">
            <v>47.6325</v>
          </cell>
          <cell r="N164">
            <v>61.482500000000002</v>
          </cell>
          <cell r="O164">
            <v>61.482500000000002</v>
          </cell>
          <cell r="Q164" t="e">
            <v>#N/A</v>
          </cell>
          <cell r="S164">
            <v>10</v>
          </cell>
        </row>
        <row r="165">
          <cell r="E165" t="str">
            <v>Dahlia Rembrandt</v>
          </cell>
          <cell r="F165" t="str">
            <v>Дой-пак Георгина Рембрандт Dahlia Rembrandt (низкоросл., розовый)</v>
          </cell>
          <cell r="H165" t="str">
            <v>розовый</v>
          </cell>
          <cell r="I165">
            <v>1</v>
          </cell>
          <cell r="J165" t="str">
            <v>35-45 см</v>
          </cell>
          <cell r="L165">
            <v>438</v>
          </cell>
          <cell r="M165">
            <v>47.6325</v>
          </cell>
          <cell r="N165">
            <v>61.482500000000002</v>
          </cell>
          <cell r="O165">
            <v>61.482500000000002</v>
          </cell>
          <cell r="Q165" t="e">
            <v>#N/A</v>
          </cell>
          <cell r="S165">
            <v>10</v>
          </cell>
        </row>
        <row r="166">
          <cell r="E166" t="str">
            <v>Dahlia Rivera</v>
          </cell>
          <cell r="F166" t="str">
            <v>Дой-пак Георгина Ривьера Dahlia Rivera (низкоросл., красный)</v>
          </cell>
          <cell r="H166" t="str">
            <v>красный</v>
          </cell>
          <cell r="I166">
            <v>1</v>
          </cell>
          <cell r="J166" t="str">
            <v>35-45 см</v>
          </cell>
          <cell r="L166">
            <v>438</v>
          </cell>
          <cell r="M166">
            <v>47.6325</v>
          </cell>
          <cell r="N166">
            <v>61.482500000000002</v>
          </cell>
          <cell r="O166">
            <v>61.482500000000002</v>
          </cell>
          <cell r="Q166" t="e">
            <v>#N/A</v>
          </cell>
          <cell r="S166">
            <v>10</v>
          </cell>
        </row>
        <row r="167">
          <cell r="Q167" t="e">
            <v>#N/A</v>
          </cell>
        </row>
        <row r="168">
          <cell r="E168" t="str">
            <v>Hosta Aureomarginata</v>
          </cell>
          <cell r="F168" t="str">
            <v>Дой-пак Хоста Ауреомаргината Hosta fortunei Aureomarginata</v>
          </cell>
          <cell r="I168">
            <v>1</v>
          </cell>
          <cell r="J168" t="str">
            <v>35-45 см</v>
          </cell>
          <cell r="L168">
            <v>313</v>
          </cell>
          <cell r="M168">
            <v>34.03875</v>
          </cell>
          <cell r="N168">
            <v>47.888750000000002</v>
          </cell>
          <cell r="O168">
            <v>47.888750000000002</v>
          </cell>
          <cell r="P168" t="str">
            <v>Дойпак</v>
          </cell>
          <cell r="Q168" t="str">
            <v>35-45 см</v>
          </cell>
          <cell r="R168">
            <v>1</v>
          </cell>
        </row>
        <row r="169">
          <cell r="E169" t="str">
            <v>Hosta Timeless Beauty</v>
          </cell>
          <cell r="F169" t="str">
            <v>Дой-пак Хоста Таймлес Бьюти Hosta Timeless Beauty</v>
          </cell>
          <cell r="I169">
            <v>1</v>
          </cell>
          <cell r="J169" t="str">
            <v>25-35 см</v>
          </cell>
          <cell r="L169">
            <v>1250</v>
          </cell>
          <cell r="M169">
            <v>135.9375</v>
          </cell>
          <cell r="N169">
            <v>149.78749999999999</v>
          </cell>
          <cell r="O169">
            <v>149.78749999999999</v>
          </cell>
          <cell r="P169" t="str">
            <v>Дойпак</v>
          </cell>
          <cell r="Q169" t="str">
            <v>25-35 см</v>
          </cell>
          <cell r="R169">
            <v>1</v>
          </cell>
        </row>
        <row r="170">
          <cell r="E170" t="str">
            <v>Hosta True Blue</v>
          </cell>
          <cell r="F170" t="str">
            <v>Дой-пак Хоста Зибольда Тру Блю Hosta sieboldiana True Blue</v>
          </cell>
          <cell r="I170">
            <v>1</v>
          </cell>
          <cell r="J170" t="str">
            <v>55-65 см</v>
          </cell>
          <cell r="L170">
            <v>750</v>
          </cell>
          <cell r="M170">
            <v>81.5625</v>
          </cell>
          <cell r="N170">
            <v>95.412499999999994</v>
          </cell>
          <cell r="O170">
            <v>95.412499999999994</v>
          </cell>
          <cell r="P170" t="str">
            <v>Дойпак</v>
          </cell>
          <cell r="Q170" t="str">
            <v>55-65 см</v>
          </cell>
          <cell r="R170">
            <v>1</v>
          </cell>
        </row>
        <row r="171">
          <cell r="Q171" t="e">
            <v>#N/A</v>
          </cell>
        </row>
        <row r="172">
          <cell r="E172" t="str">
            <v>Hemerocallis Blizzard Bay</v>
          </cell>
          <cell r="F172" t="str">
            <v>Дой-пак Лилейник Близзарт Бэй Hemerocallis Blizzard Bay (гофр., белый)</v>
          </cell>
          <cell r="H172" t="str">
            <v>белый</v>
          </cell>
          <cell r="I172">
            <v>1</v>
          </cell>
          <cell r="J172" t="str">
            <v>65-75 см</v>
          </cell>
          <cell r="L172">
            <v>1000</v>
          </cell>
          <cell r="M172">
            <v>108.75</v>
          </cell>
          <cell r="N172">
            <v>122.6</v>
          </cell>
          <cell r="O172">
            <v>122.6</v>
          </cell>
          <cell r="P172" t="str">
            <v>Дойпак</v>
          </cell>
          <cell r="Q172" t="str">
            <v>65-75 см</v>
          </cell>
          <cell r="R172">
            <v>1</v>
          </cell>
        </row>
        <row r="173">
          <cell r="E173" t="str">
            <v>Hemerocallis Double Pink</v>
          </cell>
          <cell r="F173" t="str">
            <v>Дой-пак Лилейник Дабл Пинк Hemerocallis Double Pink (розовый)</v>
          </cell>
          <cell r="H173" t="str">
            <v>розовый</v>
          </cell>
          <cell r="I173">
            <v>1</v>
          </cell>
          <cell r="J173" t="str">
            <v>55-65 см</v>
          </cell>
          <cell r="L173">
            <v>1000</v>
          </cell>
          <cell r="M173">
            <v>108.75</v>
          </cell>
          <cell r="N173">
            <v>122.6</v>
          </cell>
          <cell r="O173">
            <v>122.6</v>
          </cell>
          <cell r="P173" t="str">
            <v>Дойпак</v>
          </cell>
          <cell r="Q173" t="str">
            <v>55-65 см</v>
          </cell>
          <cell r="R173">
            <v>1</v>
          </cell>
        </row>
        <row r="174">
          <cell r="E174" t="str">
            <v>Hemerocallis Edge Ahead</v>
          </cell>
          <cell r="F174" t="str">
            <v>Дой-пак Лилейник Эйдж Эхед Hemerocallis Edge Ahead (гофр., сиреневый)</v>
          </cell>
          <cell r="H174" t="str">
            <v>сиреневый</v>
          </cell>
          <cell r="I174">
            <v>1</v>
          </cell>
          <cell r="J174" t="str">
            <v>55-65 см</v>
          </cell>
          <cell r="L174">
            <v>625</v>
          </cell>
          <cell r="M174">
            <v>67.96875</v>
          </cell>
          <cell r="N174">
            <v>81.818749999999994</v>
          </cell>
          <cell r="O174">
            <v>81.818749999999994</v>
          </cell>
          <cell r="P174" t="str">
            <v>Дойпак</v>
          </cell>
          <cell r="Q174" t="str">
            <v>55-65 см</v>
          </cell>
          <cell r="R174">
            <v>1</v>
          </cell>
        </row>
        <row r="175">
          <cell r="E175" t="str">
            <v>Hemerocallis Mauna Loa</v>
          </cell>
          <cell r="F175" t="str">
            <v>Дой-пак Лилейник Мауна Лоа Hemerocallis Mauna Loa (оранжевый)</v>
          </cell>
          <cell r="H175" t="str">
            <v>оранжевый</v>
          </cell>
          <cell r="I175">
            <v>1</v>
          </cell>
          <cell r="J175" t="str">
            <v>55-65 см</v>
          </cell>
          <cell r="L175">
            <v>500</v>
          </cell>
          <cell r="M175">
            <v>54.375</v>
          </cell>
          <cell r="N175">
            <v>68.224999999999994</v>
          </cell>
          <cell r="O175">
            <v>68.224999999999994</v>
          </cell>
          <cell r="P175" t="str">
            <v>Дойпак</v>
          </cell>
          <cell r="Q175" t="str">
            <v>55-65 см</v>
          </cell>
          <cell r="R175">
            <v>1</v>
          </cell>
        </row>
        <row r="176">
          <cell r="E176" t="str">
            <v>Hemerocallis Pandora's Box</v>
          </cell>
          <cell r="F176" t="str">
            <v>Дой-пак Лилейник Пандорас Бокс Hemerocallis Pandora's Box (кремовый)</v>
          </cell>
          <cell r="H176" t="str">
            <v>кремовый/ванильный</v>
          </cell>
          <cell r="I176">
            <v>1</v>
          </cell>
          <cell r="J176" t="str">
            <v>35-45 см</v>
          </cell>
          <cell r="L176">
            <v>625</v>
          </cell>
          <cell r="M176">
            <v>67.96875</v>
          </cell>
          <cell r="N176">
            <v>81.818749999999994</v>
          </cell>
          <cell r="O176">
            <v>81.818749999999994</v>
          </cell>
          <cell r="P176" t="str">
            <v>Дойпак</v>
          </cell>
          <cell r="Q176" t="str">
            <v>35-45 см</v>
          </cell>
          <cell r="R176">
            <v>1</v>
          </cell>
        </row>
        <row r="177">
          <cell r="E177" t="str">
            <v>Hemerocallis Stella d'Oro</v>
          </cell>
          <cell r="F177" t="str">
            <v>Дой-пак Лилейник Стелла де Оро Hemerocallis Strawberry Candy (желтый)</v>
          </cell>
          <cell r="H177" t="str">
            <v>желтый</v>
          </cell>
          <cell r="I177">
            <v>1</v>
          </cell>
          <cell r="J177" t="str">
            <v>35-45 см</v>
          </cell>
          <cell r="L177">
            <v>250</v>
          </cell>
          <cell r="M177">
            <v>27.1875</v>
          </cell>
          <cell r="N177">
            <v>41.037500000000001</v>
          </cell>
          <cell r="O177">
            <v>41.037500000000001</v>
          </cell>
          <cell r="P177" t="str">
            <v>Дойпак</v>
          </cell>
          <cell r="Q177" t="str">
            <v>35-45 см</v>
          </cell>
          <cell r="R177">
            <v>1</v>
          </cell>
        </row>
        <row r="178">
          <cell r="E178" t="str">
            <v>Hemerocallis Strawberry Candy</v>
          </cell>
          <cell r="F178" t="str">
            <v>Дой-пак Лилейник Строберри Кэнди Hemerocallis Stella d'Oro (розовый)</v>
          </cell>
          <cell r="H178" t="str">
            <v>розовый</v>
          </cell>
          <cell r="I178">
            <v>1</v>
          </cell>
          <cell r="J178" t="str">
            <v>45-55 см</v>
          </cell>
          <cell r="L178">
            <v>625</v>
          </cell>
          <cell r="M178">
            <v>67.96875</v>
          </cell>
          <cell r="N178">
            <v>81.818749999999994</v>
          </cell>
          <cell r="O178">
            <v>81.818749999999994</v>
          </cell>
          <cell r="P178" t="str">
            <v>Дойпак</v>
          </cell>
          <cell r="Q178" t="str">
            <v>45-55 см</v>
          </cell>
          <cell r="R178">
            <v>1</v>
          </cell>
        </row>
        <row r="179">
          <cell r="Q179" t="e">
            <v>#N/A</v>
          </cell>
        </row>
        <row r="180">
          <cell r="E180" t="str">
            <v>Canna Cherry Red</v>
          </cell>
          <cell r="F180" t="str">
            <v>Дой-пак Канна Черри Ред Canna Cherry Red (карлик., красный)</v>
          </cell>
          <cell r="H180" t="str">
            <v>красный</v>
          </cell>
          <cell r="I180">
            <v>1</v>
          </cell>
          <cell r="J180" t="str">
            <v>35-45 см</v>
          </cell>
          <cell r="L180">
            <v>313</v>
          </cell>
          <cell r="M180">
            <v>34.03875</v>
          </cell>
          <cell r="N180">
            <v>47.888750000000002</v>
          </cell>
          <cell r="O180">
            <v>47.888750000000002</v>
          </cell>
          <cell r="P180" t="str">
            <v>Дойпак</v>
          </cell>
          <cell r="Q180" t="str">
            <v>35-45 см</v>
          </cell>
          <cell r="R180">
            <v>1</v>
          </cell>
          <cell r="S180">
            <v>15</v>
          </cell>
        </row>
        <row r="181">
          <cell r="E181" t="str">
            <v>Canna Louis Cottin</v>
          </cell>
          <cell r="F181" t="str">
            <v>Дой-пак Канна Луи Котэн Canna Louis Cottin (карлик., оранжевый)</v>
          </cell>
          <cell r="H181" t="str">
            <v>оранжевый</v>
          </cell>
          <cell r="I181">
            <v>1</v>
          </cell>
          <cell r="J181" t="str">
            <v>35-45 см</v>
          </cell>
          <cell r="L181">
            <v>313</v>
          </cell>
          <cell r="M181">
            <v>34.03875</v>
          </cell>
          <cell r="N181">
            <v>47.888750000000002</v>
          </cell>
          <cell r="O181">
            <v>47.888750000000002</v>
          </cell>
          <cell r="P181" t="str">
            <v>Дойпак</v>
          </cell>
          <cell r="Q181" t="str">
            <v>35-45 см</v>
          </cell>
          <cell r="R181">
            <v>1</v>
          </cell>
          <cell r="S181">
            <v>15</v>
          </cell>
        </row>
        <row r="182">
          <cell r="E182" t="str">
            <v>Canna Reine Charlotte</v>
          </cell>
          <cell r="F182" t="str">
            <v>Дой-пак Канна Реин Шарлотт Canna Reine Charlotte (карлик., желтый)</v>
          </cell>
          <cell r="H182" t="str">
            <v>желтый</v>
          </cell>
          <cell r="I182">
            <v>1</v>
          </cell>
          <cell r="J182" t="str">
            <v>35-45 см</v>
          </cell>
          <cell r="L182">
            <v>313</v>
          </cell>
          <cell r="M182">
            <v>34.03875</v>
          </cell>
          <cell r="N182">
            <v>47.888750000000002</v>
          </cell>
          <cell r="O182">
            <v>47.888750000000002</v>
          </cell>
          <cell r="P182" t="str">
            <v>Дойпак</v>
          </cell>
          <cell r="Q182" t="str">
            <v>35-45 см</v>
          </cell>
          <cell r="R182">
            <v>1</v>
          </cell>
          <cell r="S182">
            <v>15</v>
          </cell>
        </row>
        <row r="183">
          <cell r="E183" t="str">
            <v>Canna Caballero</v>
          </cell>
          <cell r="F183" t="str">
            <v>Дой-пак Канна Кабальеро Canna Caballero (карлик., желтый)</v>
          </cell>
          <cell r="H183" t="str">
            <v>желтый</v>
          </cell>
          <cell r="I183">
            <v>1</v>
          </cell>
          <cell r="J183" t="str">
            <v>35-45 см</v>
          </cell>
          <cell r="L183">
            <v>313</v>
          </cell>
          <cell r="M183">
            <v>34.03875</v>
          </cell>
          <cell r="N183">
            <v>47.888750000000002</v>
          </cell>
          <cell r="O183">
            <v>47.888750000000002</v>
          </cell>
          <cell r="P183" t="str">
            <v>Дойпак</v>
          </cell>
          <cell r="Q183" t="str">
            <v>35-45 см</v>
          </cell>
          <cell r="R183">
            <v>1</v>
          </cell>
          <cell r="S183">
            <v>15</v>
          </cell>
        </row>
        <row r="184">
          <cell r="E184" t="str">
            <v>Canna Firebird</v>
          </cell>
          <cell r="F184" t="str">
            <v>Дой-пак Канна Фаерберд Canna Firebird (красный)</v>
          </cell>
          <cell r="H184" t="str">
            <v>красный</v>
          </cell>
          <cell r="I184">
            <v>1</v>
          </cell>
          <cell r="J184" t="str">
            <v>75-85 см</v>
          </cell>
          <cell r="L184">
            <v>281</v>
          </cell>
          <cell r="M184">
            <v>30.558749999999996</v>
          </cell>
          <cell r="N184">
            <v>44.408749999999998</v>
          </cell>
          <cell r="O184">
            <v>44.408749999999998</v>
          </cell>
          <cell r="P184" t="str">
            <v>Дойпак</v>
          </cell>
          <cell r="Q184" t="str">
            <v>75-85 см</v>
          </cell>
          <cell r="R184">
            <v>1</v>
          </cell>
          <cell r="S184">
            <v>15</v>
          </cell>
        </row>
        <row r="185">
          <cell r="E185" t="str">
            <v>Canna Rose Futurity</v>
          </cell>
          <cell r="F185" t="str">
            <v>Дой-пак Канна Роуз Футурити Canna Rose Futurity (розовый)</v>
          </cell>
          <cell r="H185" t="str">
            <v>розовый</v>
          </cell>
          <cell r="I185">
            <v>1</v>
          </cell>
          <cell r="J185" t="str">
            <v>75-85 см</v>
          </cell>
          <cell r="L185">
            <v>281</v>
          </cell>
          <cell r="M185">
            <v>30.558749999999996</v>
          </cell>
          <cell r="N185">
            <v>44.408749999999998</v>
          </cell>
          <cell r="O185">
            <v>44.408749999999998</v>
          </cell>
          <cell r="P185" t="str">
            <v>Дойпак</v>
          </cell>
          <cell r="Q185" t="str">
            <v>75-85 см</v>
          </cell>
          <cell r="R185">
            <v>1</v>
          </cell>
          <cell r="S185">
            <v>15</v>
          </cell>
        </row>
        <row r="186">
          <cell r="Q186" t="e">
            <v>#N/A</v>
          </cell>
        </row>
        <row r="187">
          <cell r="E187" t="str">
            <v>Zantedeschia Purple Haze</v>
          </cell>
          <cell r="F187" t="str">
            <v>Дой-пак Калла (Зантедеския) Перпл Хейз Zantedeschia Purple Haze (фиолетовый)</v>
          </cell>
          <cell r="H187" t="str">
            <v>фиолетовый</v>
          </cell>
          <cell r="I187">
            <v>2</v>
          </cell>
          <cell r="J187" t="str">
            <v>45-55 см</v>
          </cell>
          <cell r="K187" t="str">
            <v>16/+</v>
          </cell>
          <cell r="L187">
            <v>563</v>
          </cell>
          <cell r="M187">
            <v>61.22625</v>
          </cell>
          <cell r="N187">
            <v>136.30250000000001</v>
          </cell>
          <cell r="O187">
            <v>68.151250000000005</v>
          </cell>
          <cell r="P187" t="str">
            <v>Дойпак</v>
          </cell>
          <cell r="Q187" t="str">
            <v>45-55 см</v>
          </cell>
          <cell r="R187">
            <v>2</v>
          </cell>
          <cell r="S187">
            <v>20</v>
          </cell>
        </row>
        <row r="188">
          <cell r="E188" t="str">
            <v>Zantedeschia Albomaculata</v>
          </cell>
          <cell r="F188" t="str">
            <v>Дой-пак Калла (Зантедеския) Албомакулата Cаlla Albomaculata (белый)</v>
          </cell>
          <cell r="H188" t="str">
            <v>белый</v>
          </cell>
          <cell r="I188">
            <v>2</v>
          </cell>
          <cell r="J188" t="str">
            <v>45-55 см</v>
          </cell>
          <cell r="K188" t="str">
            <v>16/+</v>
          </cell>
          <cell r="L188">
            <v>563</v>
          </cell>
          <cell r="M188">
            <v>61.22625</v>
          </cell>
          <cell r="N188">
            <v>136.30250000000001</v>
          </cell>
          <cell r="O188">
            <v>68.151250000000005</v>
          </cell>
          <cell r="P188" t="str">
            <v>Дойпак</v>
          </cell>
          <cell r="Q188" t="str">
            <v>45-55 см</v>
          </cell>
          <cell r="R188">
            <v>2</v>
          </cell>
          <cell r="S188">
            <v>20</v>
          </cell>
        </row>
        <row r="189">
          <cell r="E189" t="str">
            <v>Zantedeschia Auckland</v>
          </cell>
          <cell r="F189" t="str">
            <v>Дой-пак Калла (Зантедеския) Албомакулата Zantedeschia Auckland (розовый)</v>
          </cell>
          <cell r="H189" t="str">
            <v>розовый</v>
          </cell>
          <cell r="I189">
            <v>2</v>
          </cell>
          <cell r="J189" t="str">
            <v>45-55 см</v>
          </cell>
          <cell r="K189" t="str">
            <v>16/+</v>
          </cell>
          <cell r="L189">
            <v>563</v>
          </cell>
          <cell r="M189">
            <v>61.22625</v>
          </cell>
          <cell r="N189">
            <v>136.30250000000001</v>
          </cell>
          <cell r="O189">
            <v>68.151250000000005</v>
          </cell>
          <cell r="P189" t="str">
            <v>Дойпак</v>
          </cell>
          <cell r="Q189" t="str">
            <v>45-55 см</v>
          </cell>
          <cell r="R189">
            <v>2</v>
          </cell>
          <cell r="S189">
            <v>20</v>
          </cell>
        </row>
        <row r="190">
          <cell r="E190" t="str">
            <v>Zantedeschia Best Gold</v>
          </cell>
          <cell r="F190" t="str">
            <v>Дой-пак Калла (Зантедеския) Бест Голд Zantedeschia Best Gold (желтый)</v>
          </cell>
          <cell r="H190" t="str">
            <v>желтый</v>
          </cell>
          <cell r="I190">
            <v>2</v>
          </cell>
          <cell r="J190" t="str">
            <v>45-55 см</v>
          </cell>
          <cell r="K190" t="str">
            <v>16/+</v>
          </cell>
          <cell r="L190">
            <v>563</v>
          </cell>
          <cell r="M190">
            <v>61.22625</v>
          </cell>
          <cell r="N190">
            <v>136.30250000000001</v>
          </cell>
          <cell r="O190">
            <v>68.151250000000005</v>
          </cell>
          <cell r="P190" t="str">
            <v>Дойпак</v>
          </cell>
          <cell r="Q190" t="str">
            <v>45-55 см</v>
          </cell>
          <cell r="R190">
            <v>2</v>
          </cell>
          <cell r="S190">
            <v>20</v>
          </cell>
        </row>
        <row r="191">
          <cell r="E191" t="str">
            <v>Zantedeschia Schwarzwalder</v>
          </cell>
          <cell r="F191" t="str">
            <v>Дой-пак Калла (Зантедеския) Шварцвальдер Zantedeschia Schwarzwalder (черный)</v>
          </cell>
          <cell r="H191" t="str">
            <v>черный</v>
          </cell>
          <cell r="I191">
            <v>2</v>
          </cell>
          <cell r="J191" t="str">
            <v>45-55 см</v>
          </cell>
          <cell r="K191" t="str">
            <v>16/+</v>
          </cell>
          <cell r="L191">
            <v>563</v>
          </cell>
          <cell r="M191">
            <v>61.22625</v>
          </cell>
          <cell r="N191">
            <v>136.30250000000001</v>
          </cell>
          <cell r="O191">
            <v>68.151250000000005</v>
          </cell>
          <cell r="P191" t="str">
            <v>Дойпак</v>
          </cell>
          <cell r="Q191" t="str">
            <v>45-55 см</v>
          </cell>
          <cell r="R191">
            <v>2</v>
          </cell>
          <cell r="S191">
            <v>20</v>
          </cell>
        </row>
        <row r="192">
          <cell r="E192" t="str">
            <v>Zantedeschia Passio</v>
          </cell>
          <cell r="F192" t="str">
            <v>Дой-пак Калла (Зантедеския) Пэшн Zantedeschia Passion (оранжевый)</v>
          </cell>
          <cell r="H192" t="str">
            <v>оранжевый</v>
          </cell>
          <cell r="I192">
            <v>2</v>
          </cell>
          <cell r="J192" t="str">
            <v>45-55 см</v>
          </cell>
          <cell r="K192" t="str">
            <v>16/+</v>
          </cell>
          <cell r="L192">
            <v>563</v>
          </cell>
          <cell r="M192">
            <v>61.22625</v>
          </cell>
          <cell r="N192">
            <v>136.30250000000001</v>
          </cell>
          <cell r="O192">
            <v>68.151250000000005</v>
          </cell>
          <cell r="P192" t="str">
            <v>Дойпак</v>
          </cell>
          <cell r="Q192" t="str">
            <v>45-55 см</v>
          </cell>
          <cell r="R192">
            <v>2</v>
          </cell>
          <cell r="S192">
            <v>20</v>
          </cell>
        </row>
        <row r="193">
          <cell r="E193" t="str">
            <v>Zantedeschia Picasso</v>
          </cell>
          <cell r="F193" t="str">
            <v>Дой-пак Калла (Зантедеския) Пикассо Zantedeschia Picasso (бордовый)</v>
          </cell>
          <cell r="H193" t="str">
            <v>бордовый</v>
          </cell>
          <cell r="I193">
            <v>2</v>
          </cell>
          <cell r="J193" t="str">
            <v>45-55 см</v>
          </cell>
          <cell r="K193" t="str">
            <v>16/+</v>
          </cell>
          <cell r="L193">
            <v>563</v>
          </cell>
          <cell r="M193">
            <v>61.22625</v>
          </cell>
          <cell r="N193">
            <v>136.30250000000001</v>
          </cell>
          <cell r="O193">
            <v>68.151250000000005</v>
          </cell>
          <cell r="P193" t="str">
            <v>Дойпак</v>
          </cell>
          <cell r="Q193" t="str">
            <v>45-55 см</v>
          </cell>
          <cell r="R193">
            <v>2</v>
          </cell>
          <cell r="S193">
            <v>20</v>
          </cell>
        </row>
        <row r="194">
          <cell r="E194" t="str">
            <v>Zantedeschia Red Sox</v>
          </cell>
          <cell r="F194" t="str">
            <v>Дой-пак Калла (Зантедеския) Ред Сокс Zantedeschia Red Sox (красный)</v>
          </cell>
          <cell r="H194" t="str">
            <v>красный</v>
          </cell>
          <cell r="I194">
            <v>2</v>
          </cell>
          <cell r="J194" t="str">
            <v>45-55 см</v>
          </cell>
          <cell r="K194" t="str">
            <v>16/+</v>
          </cell>
          <cell r="L194">
            <v>563</v>
          </cell>
          <cell r="M194">
            <v>61.22625</v>
          </cell>
          <cell r="N194">
            <v>136.30250000000001</v>
          </cell>
          <cell r="O194">
            <v>68.151250000000005</v>
          </cell>
          <cell r="P194" t="str">
            <v>Дойпак</v>
          </cell>
          <cell r="Q194" t="str">
            <v>45-55 см</v>
          </cell>
          <cell r="R194">
            <v>2</v>
          </cell>
          <cell r="S194">
            <v>20</v>
          </cell>
        </row>
        <row r="195">
          <cell r="Q195" t="e">
            <v>#N/A</v>
          </cell>
        </row>
        <row r="196">
          <cell r="E196" t="str">
            <v>Begonia Double Yellow</v>
          </cell>
          <cell r="F196" t="str">
            <v>Дой-пак Бегония Дубль Йеллоу Begonia Double Yellow (полумахр., крупноцветк., желтый)</v>
          </cell>
          <cell r="H196" t="str">
            <v>желтый</v>
          </cell>
          <cell r="I196">
            <v>7</v>
          </cell>
          <cell r="J196" t="str">
            <v>25-35 см</v>
          </cell>
          <cell r="K196" t="str">
            <v>6/+</v>
          </cell>
          <cell r="L196">
            <v>246</v>
          </cell>
          <cell r="M196">
            <v>26.752499999999998</v>
          </cell>
          <cell r="N196">
            <v>201.11749999999998</v>
          </cell>
          <cell r="O196">
            <v>28.731071428571425</v>
          </cell>
          <cell r="P196" t="str">
            <v>НОВИНКА</v>
          </cell>
          <cell r="Q196" t="str">
            <v>25-35 см</v>
          </cell>
          <cell r="R196">
            <v>7</v>
          </cell>
          <cell r="S196">
            <v>50</v>
          </cell>
        </row>
        <row r="197">
          <cell r="E197" t="str">
            <v>Begonia Double Orange</v>
          </cell>
          <cell r="F197" t="str">
            <v>Дой-пак Бегония Дубль Оранж Begonia Double Orange (полумахр., крупноцветк., оранжевый)</v>
          </cell>
          <cell r="H197" t="str">
            <v>оранжевый</v>
          </cell>
          <cell r="I197">
            <v>7</v>
          </cell>
          <cell r="J197" t="str">
            <v>25-35 см</v>
          </cell>
          <cell r="K197" t="str">
            <v>6/+</v>
          </cell>
          <cell r="L197">
            <v>246</v>
          </cell>
          <cell r="M197">
            <v>26.752499999999998</v>
          </cell>
          <cell r="N197">
            <v>201.11749999999998</v>
          </cell>
          <cell r="O197">
            <v>28.731071428571425</v>
          </cell>
          <cell r="P197" t="str">
            <v>НОВИНКА</v>
          </cell>
          <cell r="Q197" t="str">
            <v>25-35 см</v>
          </cell>
          <cell r="R197">
            <v>7</v>
          </cell>
          <cell r="S197">
            <v>50</v>
          </cell>
        </row>
        <row r="198">
          <cell r="E198" t="str">
            <v>Begonia Double Pink</v>
          </cell>
          <cell r="F198" t="str">
            <v>Дой-пак Бегония Дубль Пинк Begonia Double Pink (полумахр., крупноцветк., розовый)</v>
          </cell>
          <cell r="H198" t="str">
            <v>розовый</v>
          </cell>
          <cell r="I198">
            <v>7</v>
          </cell>
          <cell r="J198" t="str">
            <v>25-35 см</v>
          </cell>
          <cell r="K198" t="str">
            <v>6/+</v>
          </cell>
          <cell r="L198">
            <v>246</v>
          </cell>
          <cell r="M198">
            <v>26.752499999999998</v>
          </cell>
          <cell r="N198">
            <v>201.11749999999998</v>
          </cell>
          <cell r="O198">
            <v>28.731071428571425</v>
          </cell>
          <cell r="P198" t="str">
            <v>НОВИНКА</v>
          </cell>
          <cell r="Q198" t="str">
            <v>25-35 см</v>
          </cell>
          <cell r="R198">
            <v>7</v>
          </cell>
          <cell r="S198">
            <v>50</v>
          </cell>
        </row>
        <row r="199">
          <cell r="E199" t="str">
            <v>Begonia Double White</v>
          </cell>
          <cell r="F199" t="str">
            <v>Дой-пак Бегония Дубль Вайт Begonia Double White (полумахр., крупноцветк., белый)</v>
          </cell>
          <cell r="H199" t="str">
            <v>белый</v>
          </cell>
          <cell r="I199">
            <v>7</v>
          </cell>
          <cell r="J199" t="str">
            <v>25-35 см</v>
          </cell>
          <cell r="K199" t="str">
            <v>6/+</v>
          </cell>
          <cell r="L199">
            <v>246</v>
          </cell>
          <cell r="M199">
            <v>26.752499999999998</v>
          </cell>
          <cell r="N199">
            <v>201.11749999999998</v>
          </cell>
          <cell r="O199">
            <v>28.731071428571425</v>
          </cell>
          <cell r="P199" t="str">
            <v>НОВИНКА</v>
          </cell>
          <cell r="Q199" t="str">
            <v>25-35 см</v>
          </cell>
          <cell r="R199">
            <v>7</v>
          </cell>
          <cell r="S199">
            <v>50</v>
          </cell>
        </row>
        <row r="200">
          <cell r="E200" t="str">
            <v>Pendula Yellow</v>
          </cell>
          <cell r="F200" t="str">
            <v>Дой-пак Бегония Пендула Еллоу Pendula Yellow (ампельный, белый)</v>
          </cell>
          <cell r="H200" t="str">
            <v>желтый</v>
          </cell>
          <cell r="I200">
            <v>7</v>
          </cell>
          <cell r="J200" t="str">
            <v>25-35 см</v>
          </cell>
          <cell r="K200" t="str">
            <v>6/+</v>
          </cell>
          <cell r="L200">
            <v>288</v>
          </cell>
          <cell r="M200">
            <v>31.32</v>
          </cell>
          <cell r="N200">
            <v>233.09</v>
          </cell>
          <cell r="O200">
            <v>33.298571428571428</v>
          </cell>
          <cell r="P200" t="str">
            <v>НОВИНКА</v>
          </cell>
          <cell r="Q200" t="str">
            <v>25-35 см</v>
          </cell>
          <cell r="R200">
            <v>7</v>
          </cell>
          <cell r="S200">
            <v>50</v>
          </cell>
        </row>
        <row r="201">
          <cell r="E201" t="str">
            <v>Pendula Orange</v>
          </cell>
          <cell r="F201" t="str">
            <v>Дой-пак Бегония Пендула Оранж Pendula Orange (ампельный, оранжевый)</v>
          </cell>
          <cell r="H201" t="str">
            <v>оранжевый</v>
          </cell>
          <cell r="I201">
            <v>7</v>
          </cell>
          <cell r="J201" t="str">
            <v>25-35 см</v>
          </cell>
          <cell r="K201" t="str">
            <v>6/+</v>
          </cell>
          <cell r="L201">
            <v>288</v>
          </cell>
          <cell r="M201">
            <v>31.32</v>
          </cell>
          <cell r="N201">
            <v>233.09</v>
          </cell>
          <cell r="O201">
            <v>33.298571428571428</v>
          </cell>
          <cell r="P201" t="str">
            <v>НОВИНКА</v>
          </cell>
          <cell r="Q201" t="str">
            <v>25-35 см</v>
          </cell>
          <cell r="R201">
            <v>7</v>
          </cell>
          <cell r="S201">
            <v>50</v>
          </cell>
        </row>
        <row r="202">
          <cell r="E202" t="str">
            <v xml:space="preserve">Pendula Pink </v>
          </cell>
          <cell r="F202" t="str">
            <v>Дой-пак Бегония Пендула Пинк Pendula Pink (ампельный, розовый)</v>
          </cell>
          <cell r="H202" t="str">
            <v>розовый</v>
          </cell>
          <cell r="I202">
            <v>7</v>
          </cell>
          <cell r="J202" t="str">
            <v>25-35 см</v>
          </cell>
          <cell r="K202" t="str">
            <v>6/+</v>
          </cell>
          <cell r="L202">
            <v>288</v>
          </cell>
          <cell r="M202">
            <v>31.32</v>
          </cell>
          <cell r="N202">
            <v>233.09</v>
          </cell>
          <cell r="O202">
            <v>33.298571428571428</v>
          </cell>
          <cell r="P202" t="str">
            <v>НОВИНКА</v>
          </cell>
          <cell r="Q202" t="str">
            <v>25-35 см</v>
          </cell>
          <cell r="R202">
            <v>7</v>
          </cell>
          <cell r="S202">
            <v>50</v>
          </cell>
        </row>
        <row r="203">
          <cell r="E203" t="str">
            <v>Pendula Red</v>
          </cell>
          <cell r="F203" t="str">
            <v>Дой-пак Бегония Пендула Ред Pendula Red (ампельный, красный)</v>
          </cell>
          <cell r="H203" t="str">
            <v>красный</v>
          </cell>
          <cell r="I203">
            <v>7</v>
          </cell>
          <cell r="J203" t="str">
            <v>25-35 см</v>
          </cell>
          <cell r="K203" t="str">
            <v>6/+</v>
          </cell>
          <cell r="L203">
            <v>288</v>
          </cell>
          <cell r="M203">
            <v>31.32</v>
          </cell>
          <cell r="N203">
            <v>233.09</v>
          </cell>
          <cell r="O203">
            <v>33.298571428571428</v>
          </cell>
          <cell r="P203" t="str">
            <v>НОВИНКА</v>
          </cell>
          <cell r="Q203" t="str">
            <v>25-35 см</v>
          </cell>
          <cell r="R203">
            <v>7</v>
          </cell>
          <cell r="S203">
            <v>50</v>
          </cell>
        </row>
        <row r="204">
          <cell r="E204" t="str">
            <v>Pendula White</v>
          </cell>
          <cell r="F204" t="str">
            <v>Дой-пак Бегония Пендула Вайт Pendula White (ампельный, белый)</v>
          </cell>
          <cell r="H204" t="str">
            <v>белый</v>
          </cell>
          <cell r="I204">
            <v>7</v>
          </cell>
          <cell r="J204" t="str">
            <v>25-35 см</v>
          </cell>
          <cell r="K204" t="str">
            <v>6/+</v>
          </cell>
          <cell r="L204">
            <v>288</v>
          </cell>
          <cell r="M204">
            <v>31.32</v>
          </cell>
          <cell r="N204">
            <v>233.09</v>
          </cell>
          <cell r="O204">
            <v>33.298571428571428</v>
          </cell>
          <cell r="P204" t="str">
            <v>НОВИНКА</v>
          </cell>
          <cell r="Q204" t="str">
            <v>25-35 см</v>
          </cell>
          <cell r="R204">
            <v>7</v>
          </cell>
          <cell r="S204">
            <v>50</v>
          </cell>
        </row>
        <row r="205">
          <cell r="Q205" t="e">
            <v>#N/A</v>
          </cell>
        </row>
        <row r="206">
          <cell r="E206" t="str">
            <v>Gloxinia Etoile de Feu</v>
          </cell>
          <cell r="F206" t="str">
            <v>Дой-пак Глоксиния Этойле де Фью Gloxinia Etoile de Feu (красный)</v>
          </cell>
          <cell r="H206" t="str">
            <v>красный</v>
          </cell>
          <cell r="I206">
            <v>5</v>
          </cell>
          <cell r="J206" t="str">
            <v>25-35 см</v>
          </cell>
          <cell r="K206" t="str">
            <v>5/+</v>
          </cell>
          <cell r="L206">
            <v>342</v>
          </cell>
          <cell r="M206">
            <v>37.192499999999995</v>
          </cell>
          <cell r="N206">
            <v>199.81249999999997</v>
          </cell>
          <cell r="O206">
            <v>39.962499999999991</v>
          </cell>
          <cell r="Q206" t="e">
            <v>#N/A</v>
          </cell>
          <cell r="S206">
            <v>50</v>
          </cell>
        </row>
        <row r="207">
          <cell r="E207" t="str">
            <v>Gloxinia Kaiser Friedrich</v>
          </cell>
          <cell r="F207" t="str">
            <v>Дой-пак Глоксиния Кайзер Фридрих Gloxinia Kaiser Friedrich (красный)</v>
          </cell>
          <cell r="H207" t="str">
            <v>красный</v>
          </cell>
          <cell r="I207">
            <v>5</v>
          </cell>
          <cell r="J207" t="str">
            <v>25-35 см</v>
          </cell>
          <cell r="K207" t="str">
            <v>5/+</v>
          </cell>
          <cell r="L207">
            <v>342</v>
          </cell>
          <cell r="M207">
            <v>37.192499999999995</v>
          </cell>
          <cell r="N207">
            <v>199.81249999999997</v>
          </cell>
          <cell r="O207">
            <v>39.962499999999991</v>
          </cell>
          <cell r="Q207" t="e">
            <v>#N/A</v>
          </cell>
          <cell r="S207">
            <v>50</v>
          </cell>
        </row>
        <row r="208">
          <cell r="E208" t="str">
            <v>Gloxinia Kaiser Wilhelm</v>
          </cell>
          <cell r="F208" t="str">
            <v>Дой-пак Глоксиния Кайзер Вильгельм Gloxinia Kaiser Wilhelm (фиолетовый)</v>
          </cell>
          <cell r="H208" t="str">
            <v>фиолетовый</v>
          </cell>
          <cell r="I208">
            <v>5</v>
          </cell>
          <cell r="J208" t="str">
            <v>25-35 см</v>
          </cell>
          <cell r="K208" t="str">
            <v>5/+</v>
          </cell>
          <cell r="L208">
            <v>342</v>
          </cell>
          <cell r="M208">
            <v>37.192499999999995</v>
          </cell>
          <cell r="N208">
            <v>199.81249999999997</v>
          </cell>
          <cell r="O208">
            <v>39.962499999999991</v>
          </cell>
          <cell r="Q208" t="e">
            <v>#N/A</v>
          </cell>
          <cell r="S208">
            <v>50</v>
          </cell>
        </row>
        <row r="209">
          <cell r="Q209" t="e">
            <v>#N/A</v>
          </cell>
        </row>
        <row r="210">
          <cell r="E210" t="str">
            <v>Ranunculus Aviv Pink</v>
          </cell>
          <cell r="F210" t="str">
            <v>Дой-пак Лютик (Ранункулюс) Авив Пинк Ranunculus Aviv Pink (азиат., махр, розовый)</v>
          </cell>
          <cell r="H210" t="str">
            <v>розовый</v>
          </cell>
          <cell r="I210">
            <v>10</v>
          </cell>
          <cell r="J210" t="str">
            <v>35-45 см</v>
          </cell>
          <cell r="K210" t="str">
            <v>6/+</v>
          </cell>
          <cell r="L210">
            <v>48</v>
          </cell>
          <cell r="M210">
            <v>5.22</v>
          </cell>
          <cell r="N210">
            <v>66.05</v>
          </cell>
          <cell r="O210">
            <v>6.6049999999999995</v>
          </cell>
          <cell r="P210" t="str">
            <v>НОВИНКА</v>
          </cell>
          <cell r="Q210" t="str">
            <v>35-45 см</v>
          </cell>
          <cell r="R210">
            <v>10</v>
          </cell>
          <cell r="S210">
            <v>200</v>
          </cell>
        </row>
        <row r="211">
          <cell r="E211" t="str">
            <v>Ranunculus Aviv Red</v>
          </cell>
          <cell r="F211" t="str">
            <v>Дой-пак Лютик (Ранункулюс) Авив Ред Ranunculus Aviv Red (азиат., махр, розовый)</v>
          </cell>
          <cell r="H211" t="str">
            <v>красный</v>
          </cell>
          <cell r="I211">
            <v>10</v>
          </cell>
          <cell r="J211" t="str">
            <v>35-45 см</v>
          </cell>
          <cell r="K211" t="str">
            <v>6/+</v>
          </cell>
          <cell r="L211">
            <v>48</v>
          </cell>
          <cell r="M211">
            <v>5.22</v>
          </cell>
          <cell r="N211">
            <v>66.05</v>
          </cell>
          <cell r="O211">
            <v>6.6049999999999995</v>
          </cell>
          <cell r="P211" t="str">
            <v>НОВИНКА</v>
          </cell>
          <cell r="Q211" t="str">
            <v>35-45 см</v>
          </cell>
          <cell r="R211">
            <v>10</v>
          </cell>
          <cell r="S211">
            <v>200</v>
          </cell>
        </row>
        <row r="212">
          <cell r="E212" t="str">
            <v>Ranunculus Aviv White</v>
          </cell>
          <cell r="F212" t="str">
            <v>Дой-пак Лютик (Ранункулюс) Авив Вайт Ranunculus Aviv White (азиат., махр, белый)</v>
          </cell>
          <cell r="H212" t="str">
            <v>белый</v>
          </cell>
          <cell r="I212">
            <v>10</v>
          </cell>
          <cell r="J212" t="str">
            <v>35-45 см</v>
          </cell>
          <cell r="K212" t="str">
            <v>6/+</v>
          </cell>
          <cell r="L212">
            <v>48</v>
          </cell>
          <cell r="M212">
            <v>5.22</v>
          </cell>
          <cell r="N212">
            <v>66.05</v>
          </cell>
          <cell r="O212">
            <v>6.6049999999999995</v>
          </cell>
          <cell r="P212" t="str">
            <v>НОВИНКА</v>
          </cell>
          <cell r="Q212" t="str">
            <v>35-45 см</v>
          </cell>
          <cell r="R212">
            <v>10</v>
          </cell>
          <cell r="S212">
            <v>200</v>
          </cell>
        </row>
        <row r="213">
          <cell r="E213" t="str">
            <v>Ranunculus Aviv Yellow</v>
          </cell>
          <cell r="F213" t="str">
            <v>Дой-пак Лютик (Ранункулюс) Авив Иеллоу Ranunculus Aviv Yellow (азиат., махр, желтый)</v>
          </cell>
          <cell r="H213" t="str">
            <v>желтый</v>
          </cell>
          <cell r="I213">
            <v>10</v>
          </cell>
          <cell r="J213" t="str">
            <v>35-45 см</v>
          </cell>
          <cell r="K213" t="str">
            <v>6/+</v>
          </cell>
          <cell r="L213">
            <v>48</v>
          </cell>
          <cell r="M213">
            <v>5.22</v>
          </cell>
          <cell r="N213">
            <v>66.05</v>
          </cell>
          <cell r="O213">
            <v>6.6049999999999995</v>
          </cell>
          <cell r="P213" t="str">
            <v>НОВИНКА</v>
          </cell>
          <cell r="Q213" t="str">
            <v>35-45 см</v>
          </cell>
          <cell r="R213">
            <v>10</v>
          </cell>
          <cell r="S213">
            <v>200</v>
          </cell>
        </row>
        <row r="214">
          <cell r="Q214" t="e">
            <v>#N/A</v>
          </cell>
        </row>
        <row r="215">
          <cell r="E215" t="str">
            <v>Crocosmia George Davidson</v>
          </cell>
          <cell r="F215" t="str">
            <v>Дой-пак Крокосмия Джордж Дэвидсон Crocosmia George Davidson (желтый)</v>
          </cell>
          <cell r="H215" t="str">
            <v>желтый</v>
          </cell>
          <cell r="I215">
            <v>10</v>
          </cell>
          <cell r="J215" t="str">
            <v>45-55 см</v>
          </cell>
          <cell r="K215" t="str">
            <v>8/+</v>
          </cell>
          <cell r="L215">
            <v>63</v>
          </cell>
          <cell r="M215">
            <v>6.8512499999999994</v>
          </cell>
          <cell r="N215">
            <v>82.362499999999983</v>
          </cell>
          <cell r="O215">
            <v>8.2362499999999983</v>
          </cell>
          <cell r="P215" t="str">
            <v>НОВИНКА</v>
          </cell>
          <cell r="Q215" t="str">
            <v>45-55 см</v>
          </cell>
          <cell r="R215">
            <v>10</v>
          </cell>
          <cell r="S215">
            <v>200</v>
          </cell>
        </row>
        <row r="216">
          <cell r="E216" t="str">
            <v>Crocosmia Lucifer</v>
          </cell>
          <cell r="F216" t="str">
            <v>Дой-пак Крокосмия Люцифер Crocosmia Lucifer (красный)</v>
          </cell>
          <cell r="H216" t="str">
            <v>красный</v>
          </cell>
          <cell r="I216">
            <v>10</v>
          </cell>
          <cell r="J216" t="str">
            <v>55-65 см</v>
          </cell>
          <cell r="K216" t="str">
            <v>10/+</v>
          </cell>
          <cell r="L216">
            <v>75</v>
          </cell>
          <cell r="M216">
            <v>8.15625</v>
          </cell>
          <cell r="N216">
            <v>95.412499999999994</v>
          </cell>
          <cell r="O216">
            <v>9.5412499999999998</v>
          </cell>
          <cell r="P216" t="str">
            <v>НОВИНКА</v>
          </cell>
          <cell r="Q216" t="str">
            <v>55-65 см</v>
          </cell>
          <cell r="R216">
            <v>10</v>
          </cell>
          <cell r="S216">
            <v>200</v>
          </cell>
        </row>
        <row r="217">
          <cell r="E217" t="str">
            <v>Crocosmia Emily McKenzie</v>
          </cell>
          <cell r="F217" t="str">
            <v>Дой-пак Крокосмия Эмили МакКензи Crocosmia Emily McKenzie (оранжевый)</v>
          </cell>
          <cell r="H217" t="str">
            <v>оранжевый</v>
          </cell>
          <cell r="I217">
            <v>10</v>
          </cell>
          <cell r="J217" t="str">
            <v>75-85 см</v>
          </cell>
          <cell r="K217" t="str">
            <v>6/+</v>
          </cell>
          <cell r="L217">
            <v>56</v>
          </cell>
          <cell r="M217">
            <v>6.09</v>
          </cell>
          <cell r="N217">
            <v>74.75</v>
          </cell>
          <cell r="O217">
            <v>7.4749999999999996</v>
          </cell>
          <cell r="P217" t="str">
            <v>НОВИНКА</v>
          </cell>
          <cell r="Q217" t="str">
            <v>75-85 см</v>
          </cell>
          <cell r="R217">
            <v>10</v>
          </cell>
          <cell r="S217">
            <v>200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FF"/>
  </sheetPr>
  <dimension ref="A1:BL66"/>
  <sheetViews>
    <sheetView tabSelected="1" topLeftCell="H1" workbookViewId="0">
      <selection activeCell="BC12" sqref="BC12"/>
    </sheetView>
  </sheetViews>
  <sheetFormatPr defaultColWidth="5.5703125" defaultRowHeight="15" x14ac:dyDescent="0.25"/>
  <cols>
    <col min="1" max="7" width="1.140625" hidden="1" customWidth="1"/>
    <col min="9" max="44" width="2.85546875" customWidth="1"/>
    <col min="45" max="59" width="1.28515625" customWidth="1"/>
    <col min="60" max="63" width="1.140625" customWidth="1"/>
    <col min="64" max="64" width="0.140625" customWidth="1"/>
  </cols>
  <sheetData>
    <row r="1" spans="1:64" ht="26.25" customHeight="1" x14ac:dyDescent="0.25">
      <c r="A1" s="149"/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08"/>
      <c r="S1" s="208"/>
      <c r="T1" s="208"/>
      <c r="U1" s="284" t="s">
        <v>767</v>
      </c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</row>
    <row r="2" spans="1:64" ht="26.25" customHeight="1" x14ac:dyDescent="0.25">
      <c r="A2" s="149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08"/>
      <c r="S2" s="208"/>
      <c r="T2" s="208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</row>
    <row r="3" spans="1:64" ht="26.25" customHeight="1" x14ac:dyDescent="0.25">
      <c r="A3" s="149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08"/>
      <c r="S3" s="208"/>
      <c r="T3" s="208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</row>
    <row r="4" spans="1:64" ht="2.25" customHeight="1" x14ac:dyDescent="0.25">
      <c r="A4" s="149"/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1"/>
      <c r="BH4" s="211"/>
      <c r="BI4" s="212"/>
      <c r="BJ4" s="212"/>
      <c r="BK4" s="212"/>
      <c r="BL4" s="212"/>
    </row>
    <row r="5" spans="1:64" ht="26.25" customHeight="1" x14ac:dyDescent="0.25">
      <c r="A5" s="151"/>
      <c r="B5" s="212"/>
      <c r="C5" s="285" t="s">
        <v>768</v>
      </c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</row>
    <row r="6" spans="1:64" ht="3.75" customHeight="1" x14ac:dyDescent="0.25">
      <c r="A6" s="151"/>
      <c r="B6" s="213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</row>
    <row r="7" spans="1:64" ht="1.5" customHeight="1" x14ac:dyDescent="0.25">
      <c r="A7" s="151"/>
      <c r="B7" s="213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</row>
    <row r="8" spans="1:64" ht="1.5" customHeight="1" x14ac:dyDescent="0.25">
      <c r="A8" s="151"/>
      <c r="B8" s="213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</row>
    <row r="9" spans="1:64" ht="15" customHeight="1" x14ac:dyDescent="0.3">
      <c r="A9" s="149"/>
      <c r="B9" s="213"/>
      <c r="C9" s="286" t="s">
        <v>769</v>
      </c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08"/>
      <c r="BE9" s="208"/>
      <c r="BF9" s="208"/>
      <c r="BG9" s="213"/>
      <c r="BH9" s="213"/>
      <c r="BI9" s="212"/>
      <c r="BJ9" s="212"/>
      <c r="BK9" s="212"/>
      <c r="BL9" s="212"/>
    </row>
    <row r="10" spans="1:64" ht="15" customHeight="1" x14ac:dyDescent="0.3">
      <c r="A10" s="149"/>
      <c r="B10" s="213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5" t="s">
        <v>797</v>
      </c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08"/>
      <c r="BE10" s="208"/>
      <c r="BF10" s="208"/>
      <c r="BG10" s="213"/>
      <c r="BH10" s="213"/>
      <c r="BI10" s="212"/>
      <c r="BJ10" s="212"/>
      <c r="BK10" s="212"/>
      <c r="BL10" s="212"/>
    </row>
    <row r="11" spans="1:64" ht="9.75" customHeight="1" x14ac:dyDescent="0.25">
      <c r="A11" s="149"/>
      <c r="B11" s="216"/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6"/>
      <c r="BH11" s="216"/>
      <c r="BI11" s="218"/>
      <c r="BJ11" s="218"/>
      <c r="BK11" s="218"/>
      <c r="BL11" s="218"/>
    </row>
    <row r="12" spans="1:64" ht="9.75" customHeight="1" x14ac:dyDescent="0.25">
      <c r="A12" s="149"/>
      <c r="B12" s="152"/>
      <c r="C12" s="150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75"/>
      <c r="BH12" s="175"/>
      <c r="BI12" s="163"/>
      <c r="BJ12" s="163"/>
      <c r="BK12" s="163"/>
      <c r="BL12" s="163"/>
    </row>
    <row r="13" spans="1:64" ht="6" customHeight="1" x14ac:dyDescent="0.25">
      <c r="A13" s="149"/>
      <c r="B13" s="152"/>
      <c r="C13" s="152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6"/>
      <c r="BG13" s="176"/>
      <c r="BH13" s="176"/>
      <c r="BI13" s="163"/>
      <c r="BJ13" s="163"/>
      <c r="BK13" s="163"/>
      <c r="BL13" s="163"/>
    </row>
    <row r="14" spans="1:64" ht="6" customHeight="1" x14ac:dyDescent="0.25">
      <c r="A14" s="149"/>
      <c r="B14" s="153"/>
      <c r="C14" s="150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77"/>
      <c r="AP14" s="176"/>
      <c r="AQ14" s="176"/>
      <c r="AR14" s="176"/>
      <c r="AS14" s="163"/>
      <c r="AT14" s="163"/>
      <c r="AU14" s="163"/>
      <c r="AV14" s="163"/>
      <c r="AW14" s="163"/>
      <c r="AX14" s="164"/>
      <c r="AY14" s="164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</row>
    <row r="15" spans="1:64" ht="5.25" customHeight="1" x14ac:dyDescent="0.25">
      <c r="A15" s="149"/>
      <c r="B15" s="149"/>
      <c r="C15" s="149"/>
      <c r="D15" s="259" t="s">
        <v>785</v>
      </c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162"/>
      <c r="AQ15" s="162"/>
      <c r="AR15" s="162"/>
      <c r="AS15" s="162"/>
      <c r="AT15" s="163"/>
      <c r="AU15" s="163"/>
      <c r="AV15" s="163"/>
      <c r="AW15" s="163"/>
      <c r="AX15" s="164"/>
      <c r="AY15" s="164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</row>
    <row r="16" spans="1:64" ht="9.75" customHeight="1" x14ac:dyDescent="0.25">
      <c r="A16" s="149"/>
      <c r="B16" s="149"/>
      <c r="C16" s="150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162"/>
      <c r="AQ16" s="162"/>
      <c r="AR16" s="162"/>
      <c r="AS16" s="162"/>
      <c r="AT16" s="163"/>
      <c r="AU16" s="163"/>
      <c r="AV16" s="163"/>
      <c r="AW16" s="163"/>
      <c r="AX16" s="164"/>
      <c r="AY16" s="164"/>
      <c r="AZ16" s="162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</row>
    <row r="17" spans="1:64" ht="0.75" customHeight="1" thickBot="1" x14ac:dyDescent="0.35">
      <c r="A17" s="149"/>
      <c r="B17" s="154"/>
      <c r="C17" s="288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162"/>
      <c r="AQ17" s="162"/>
      <c r="AR17" s="162"/>
      <c r="AS17" s="162"/>
      <c r="AT17" s="163"/>
      <c r="AU17" s="163"/>
      <c r="AV17" s="163"/>
      <c r="AW17" s="163"/>
      <c r="AX17" s="164"/>
      <c r="AY17" s="164"/>
      <c r="AZ17" s="162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</row>
    <row r="18" spans="1:64" ht="6" hidden="1" customHeight="1" thickBot="1" x14ac:dyDescent="0.3">
      <c r="A18" s="149"/>
      <c r="B18" s="154"/>
      <c r="C18" s="288"/>
      <c r="D18" s="163"/>
      <c r="E18" s="165"/>
      <c r="F18" s="165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7"/>
      <c r="Y18" s="167"/>
      <c r="Z18" s="167"/>
      <c r="AA18" s="167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9"/>
      <c r="AQ18" s="162"/>
      <c r="AR18" s="162"/>
      <c r="AS18" s="162"/>
      <c r="AT18" s="163"/>
      <c r="AU18" s="163"/>
      <c r="AV18" s="163"/>
      <c r="AW18" s="163"/>
      <c r="AX18" s="163"/>
      <c r="AY18" s="163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</row>
    <row r="19" spans="1:64" ht="6" customHeight="1" x14ac:dyDescent="0.25">
      <c r="A19" s="149"/>
      <c r="B19" s="149"/>
      <c r="C19" s="288"/>
      <c r="D19" s="163"/>
      <c r="E19" s="276" t="s">
        <v>770</v>
      </c>
      <c r="F19" s="276"/>
      <c r="G19" s="290" t="s">
        <v>771</v>
      </c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1"/>
      <c r="AB19" s="267">
        <f>ДОЙПАК!O135</f>
        <v>0</v>
      </c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9"/>
      <c r="AP19" s="169"/>
      <c r="AQ19" s="162"/>
      <c r="AR19" s="280"/>
      <c r="AS19" s="280"/>
      <c r="AT19" s="163"/>
      <c r="AU19" s="163"/>
      <c r="AV19" s="163"/>
      <c r="AW19" s="163"/>
      <c r="AX19" s="163"/>
      <c r="AY19" s="163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</row>
    <row r="20" spans="1:64" ht="7.5" customHeight="1" x14ac:dyDescent="0.25">
      <c r="A20" s="149"/>
      <c r="B20" s="149"/>
      <c r="C20" s="288"/>
      <c r="D20" s="163"/>
      <c r="E20" s="276"/>
      <c r="F20" s="276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3"/>
      <c r="AB20" s="270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72"/>
      <c r="AP20" s="169"/>
      <c r="AQ20" s="162"/>
      <c r="AR20" s="280"/>
      <c r="AS20" s="280"/>
      <c r="AT20" s="163"/>
      <c r="AU20" s="163"/>
      <c r="AV20" s="163"/>
      <c r="AW20" s="163"/>
      <c r="AX20" s="163"/>
      <c r="AY20" s="163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</row>
    <row r="21" spans="1:64" ht="7.5" customHeight="1" thickBot="1" x14ac:dyDescent="0.3">
      <c r="A21" s="156"/>
      <c r="B21" s="156"/>
      <c r="C21" s="296"/>
      <c r="D21" s="170"/>
      <c r="E21" s="289"/>
      <c r="F21" s="289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5"/>
      <c r="AB21" s="273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5"/>
      <c r="AP21" s="169"/>
      <c r="AQ21" s="162"/>
      <c r="AR21" s="280"/>
      <c r="AS21" s="280"/>
      <c r="AT21" s="163"/>
      <c r="AU21" s="163"/>
      <c r="AV21" s="163"/>
      <c r="AW21" s="163"/>
      <c r="AX21" s="163"/>
      <c r="AY21" s="163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</row>
    <row r="22" spans="1:64" ht="3.75" customHeight="1" x14ac:dyDescent="0.25">
      <c r="A22" s="156"/>
      <c r="B22" s="149"/>
      <c r="C22" s="296"/>
      <c r="D22" s="170"/>
      <c r="E22" s="297" t="s">
        <v>772</v>
      </c>
      <c r="F22" s="297"/>
      <c r="G22" s="290" t="s">
        <v>773</v>
      </c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1"/>
      <c r="AB22" s="267">
        <f>РЕКБОКС!N211</f>
        <v>0</v>
      </c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9"/>
      <c r="AP22" s="169"/>
      <c r="AQ22" s="162"/>
      <c r="AR22" s="280"/>
      <c r="AS22" s="280"/>
      <c r="AT22" s="163"/>
      <c r="AU22" s="163"/>
      <c r="AV22" s="163"/>
      <c r="AW22" s="163"/>
      <c r="AX22" s="163"/>
      <c r="AY22" s="163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</row>
    <row r="23" spans="1:64" ht="8.25" customHeight="1" x14ac:dyDescent="0.25">
      <c r="A23" s="149"/>
      <c r="B23" s="149"/>
      <c r="C23" s="296"/>
      <c r="D23" s="170"/>
      <c r="E23" s="276"/>
      <c r="F23" s="276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3"/>
      <c r="AB23" s="270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2"/>
      <c r="AP23" s="169"/>
      <c r="AQ23" s="162"/>
      <c r="AR23" s="280"/>
      <c r="AS23" s="280"/>
      <c r="AT23" s="163"/>
      <c r="AU23" s="163"/>
      <c r="AV23" s="163"/>
      <c r="AW23" s="163"/>
      <c r="AX23" s="163"/>
      <c r="AY23" s="163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</row>
    <row r="24" spans="1:64" ht="6" customHeight="1" thickBot="1" x14ac:dyDescent="0.3">
      <c r="A24" s="149"/>
      <c r="B24" s="149"/>
      <c r="C24" s="296"/>
      <c r="D24" s="170"/>
      <c r="E24" s="289"/>
      <c r="F24" s="289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  <c r="Z24" s="294"/>
      <c r="AA24" s="295"/>
      <c r="AB24" s="273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5"/>
      <c r="AP24" s="169"/>
      <c r="AQ24" s="162"/>
      <c r="AR24" s="280"/>
      <c r="AS24" s="280"/>
      <c r="AT24" s="163"/>
      <c r="AU24" s="163"/>
      <c r="AV24" s="163"/>
      <c r="AW24" s="163"/>
      <c r="AX24" s="163"/>
      <c r="AY24" s="163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</row>
    <row r="25" spans="1:64" ht="9" customHeight="1" x14ac:dyDescent="0.25">
      <c r="A25" s="149"/>
      <c r="B25" s="149"/>
      <c r="C25" s="157"/>
      <c r="D25" s="163"/>
      <c r="E25" s="297" t="s">
        <v>774</v>
      </c>
      <c r="F25" s="297"/>
      <c r="G25" s="261" t="s">
        <v>682</v>
      </c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2"/>
      <c r="AB25" s="267">
        <f>ШОУБОКС!O224</f>
        <v>0</v>
      </c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9"/>
      <c r="AP25" s="169"/>
      <c r="AQ25" s="162"/>
      <c r="AR25" s="280"/>
      <c r="AS25" s="280"/>
      <c r="AT25" s="163"/>
      <c r="AU25" s="163"/>
      <c r="AV25" s="163"/>
      <c r="AW25" s="163"/>
      <c r="AX25" s="163"/>
      <c r="AY25" s="163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</row>
    <row r="26" spans="1:64" ht="6" customHeight="1" x14ac:dyDescent="0.25">
      <c r="A26" s="149"/>
      <c r="B26" s="149"/>
      <c r="C26" s="157"/>
      <c r="D26" s="163"/>
      <c r="E26" s="276"/>
      <c r="F26" s="276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4"/>
      <c r="AB26" s="270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2"/>
      <c r="AP26" s="169"/>
      <c r="AQ26" s="162"/>
      <c r="AR26" s="280"/>
      <c r="AS26" s="280"/>
      <c r="AT26" s="163"/>
      <c r="AU26" s="163"/>
      <c r="AV26" s="163"/>
      <c r="AW26" s="163"/>
      <c r="AX26" s="163"/>
      <c r="AY26" s="163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</row>
    <row r="27" spans="1:64" ht="3.75" customHeight="1" thickBot="1" x14ac:dyDescent="0.3">
      <c r="A27" s="149"/>
      <c r="B27" s="149"/>
      <c r="C27" s="157"/>
      <c r="D27" s="163"/>
      <c r="E27" s="289"/>
      <c r="F27" s="289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6"/>
      <c r="AB27" s="273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5"/>
      <c r="AP27" s="169"/>
      <c r="AQ27" s="162"/>
      <c r="AR27" s="280"/>
      <c r="AS27" s="280"/>
      <c r="AT27" s="163"/>
      <c r="AU27" s="163"/>
      <c r="AV27" s="163"/>
      <c r="AW27" s="163"/>
      <c r="AX27" s="163"/>
      <c r="AY27" s="163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2"/>
    </row>
    <row r="28" spans="1:64" ht="22.5" customHeight="1" x14ac:dyDescent="0.25">
      <c r="A28" s="149"/>
      <c r="B28" s="149"/>
      <c r="C28" s="157"/>
      <c r="D28" s="171"/>
      <c r="E28" s="276"/>
      <c r="F28" s="276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8"/>
      <c r="AB28" s="270">
        <f>AB19+AB22+AB25</f>
        <v>0</v>
      </c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2"/>
      <c r="AP28" s="169"/>
      <c r="AQ28" s="162"/>
      <c r="AR28" s="280"/>
      <c r="AS28" s="280"/>
      <c r="AT28" s="163"/>
      <c r="AU28" s="163"/>
      <c r="AV28" s="163"/>
      <c r="AW28" s="163"/>
      <c r="AX28" s="163"/>
      <c r="AY28" s="163"/>
      <c r="AZ28" s="162"/>
      <c r="BA28" s="280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</row>
    <row r="29" spans="1:64" ht="3.75" customHeight="1" thickBot="1" x14ac:dyDescent="0.3">
      <c r="A29" s="149"/>
      <c r="B29" s="149"/>
      <c r="C29" s="157"/>
      <c r="D29" s="171"/>
      <c r="E29" s="276"/>
      <c r="F29" s="276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8"/>
      <c r="AB29" s="273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5"/>
      <c r="AP29" s="169"/>
      <c r="AQ29" s="162"/>
      <c r="AR29" s="280"/>
      <c r="AS29" s="280"/>
      <c r="AT29" s="163"/>
      <c r="AU29" s="163"/>
      <c r="AV29" s="163"/>
      <c r="AW29" s="163"/>
      <c r="AX29" s="163"/>
      <c r="AY29" s="163"/>
      <c r="AZ29" s="162"/>
      <c r="BA29" s="280"/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</row>
    <row r="30" spans="1:64" ht="9" hidden="1" customHeight="1" x14ac:dyDescent="0.25">
      <c r="A30" s="149"/>
      <c r="B30" s="149"/>
      <c r="C30" s="157"/>
      <c r="D30" s="17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2"/>
      <c r="AB30" s="241"/>
      <c r="AC30" s="242"/>
      <c r="AD30" s="242"/>
      <c r="AE30" s="242"/>
      <c r="AF30" s="242"/>
      <c r="AG30" s="242"/>
      <c r="AH30" s="242"/>
      <c r="AI30" s="242"/>
      <c r="AJ30" s="242"/>
      <c r="AK30" s="243"/>
      <c r="AL30" s="250"/>
      <c r="AM30" s="251"/>
      <c r="AN30" s="251"/>
      <c r="AO30" s="252"/>
      <c r="AP30" s="169"/>
      <c r="AQ30" s="162"/>
      <c r="AR30" s="280"/>
      <c r="AS30" s="280"/>
      <c r="AT30" s="163"/>
      <c r="AU30" s="163"/>
      <c r="AV30" s="163"/>
      <c r="AW30" s="163"/>
      <c r="AX30" s="163"/>
      <c r="AY30" s="163"/>
      <c r="AZ30" s="162"/>
      <c r="BA30" s="280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</row>
    <row r="31" spans="1:64" ht="3.75" hidden="1" customHeight="1" x14ac:dyDescent="0.25">
      <c r="A31" s="149"/>
      <c r="B31" s="149"/>
      <c r="C31" s="157"/>
      <c r="D31" s="17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2"/>
      <c r="AB31" s="244"/>
      <c r="AC31" s="245"/>
      <c r="AD31" s="245"/>
      <c r="AE31" s="245"/>
      <c r="AF31" s="245"/>
      <c r="AG31" s="245"/>
      <c r="AH31" s="245"/>
      <c r="AI31" s="245"/>
      <c r="AJ31" s="245"/>
      <c r="AK31" s="246"/>
      <c r="AL31" s="253"/>
      <c r="AM31" s="254"/>
      <c r="AN31" s="254"/>
      <c r="AO31" s="255"/>
      <c r="AP31" s="169"/>
      <c r="AQ31" s="162"/>
      <c r="AR31" s="280"/>
      <c r="AS31" s="280"/>
      <c r="AT31" s="163"/>
      <c r="AU31" s="163"/>
      <c r="AV31" s="163"/>
      <c r="AW31" s="163"/>
      <c r="AX31" s="163"/>
      <c r="AY31" s="163"/>
      <c r="AZ31" s="162"/>
      <c r="BA31" s="280"/>
      <c r="BB31" s="162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</row>
    <row r="32" spans="1:64" ht="6" hidden="1" customHeight="1" thickBot="1" x14ac:dyDescent="0.3">
      <c r="A32" s="149"/>
      <c r="B32" s="149"/>
      <c r="C32" s="157"/>
      <c r="D32" s="17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2"/>
      <c r="AB32" s="247"/>
      <c r="AC32" s="248"/>
      <c r="AD32" s="248"/>
      <c r="AE32" s="248"/>
      <c r="AF32" s="248"/>
      <c r="AG32" s="248"/>
      <c r="AH32" s="248"/>
      <c r="AI32" s="248"/>
      <c r="AJ32" s="248"/>
      <c r="AK32" s="249"/>
      <c r="AL32" s="256"/>
      <c r="AM32" s="257"/>
      <c r="AN32" s="257"/>
      <c r="AO32" s="258"/>
      <c r="AP32" s="169"/>
      <c r="AQ32" s="162"/>
      <c r="AR32" s="280"/>
      <c r="AS32" s="280"/>
      <c r="AT32" s="163"/>
      <c r="AU32" s="163"/>
      <c r="AV32" s="163"/>
      <c r="AW32" s="163"/>
      <c r="AX32" s="163"/>
      <c r="AY32" s="163"/>
      <c r="AZ32" s="162"/>
      <c r="BA32" s="280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</row>
    <row r="33" spans="1:64" ht="6" customHeight="1" x14ac:dyDescent="0.25">
      <c r="A33" s="149"/>
      <c r="B33" s="149"/>
      <c r="C33" s="157"/>
      <c r="D33" s="171"/>
      <c r="E33" s="276"/>
      <c r="F33" s="276"/>
      <c r="G33" s="277" t="s">
        <v>793</v>
      </c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8"/>
      <c r="AB33" s="267">
        <f>(AB19+AB22+AB25)-(AB19+AB22+AB25)*AL30</f>
        <v>0</v>
      </c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9"/>
      <c r="AP33" s="169"/>
      <c r="AQ33" s="162"/>
      <c r="AR33" s="280"/>
      <c r="AS33" s="280"/>
      <c r="AT33" s="163"/>
      <c r="AU33" s="163"/>
      <c r="AV33" s="163"/>
      <c r="AW33" s="163"/>
      <c r="AX33" s="163"/>
      <c r="AY33" s="163"/>
      <c r="AZ33" s="162"/>
      <c r="BA33" s="280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</row>
    <row r="34" spans="1:64" ht="4.5" customHeight="1" x14ac:dyDescent="0.25">
      <c r="A34" s="149"/>
      <c r="B34" s="149"/>
      <c r="C34" s="157"/>
      <c r="D34" s="171"/>
      <c r="E34" s="276"/>
      <c r="F34" s="276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8"/>
      <c r="AB34" s="270"/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2"/>
      <c r="AP34" s="169"/>
      <c r="AQ34" s="162"/>
      <c r="AR34" s="280"/>
      <c r="AS34" s="280"/>
      <c r="AT34" s="163"/>
      <c r="AU34" s="163"/>
      <c r="AV34" s="163"/>
      <c r="AW34" s="163"/>
      <c r="AX34" s="163"/>
      <c r="AY34" s="163"/>
      <c r="AZ34" s="162"/>
      <c r="BA34" s="280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</row>
    <row r="35" spans="1:64" ht="9" customHeight="1" thickBot="1" x14ac:dyDescent="0.3">
      <c r="A35" s="149"/>
      <c r="B35" s="149"/>
      <c r="C35" s="157"/>
      <c r="D35" s="171"/>
      <c r="E35" s="276"/>
      <c r="F35" s="276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8"/>
      <c r="AB35" s="273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5"/>
      <c r="AP35" s="169"/>
      <c r="AQ35" s="162"/>
      <c r="AR35" s="280"/>
      <c r="AS35" s="280"/>
      <c r="AT35" s="163"/>
      <c r="AU35" s="163"/>
      <c r="AV35" s="163"/>
      <c r="AW35" s="163"/>
      <c r="AX35" s="163"/>
      <c r="AY35" s="163"/>
      <c r="AZ35" s="162"/>
      <c r="BA35" s="280"/>
      <c r="BB35" s="162"/>
      <c r="BC35" s="162"/>
      <c r="BD35" s="162"/>
      <c r="BE35" s="162"/>
      <c r="BF35" s="162"/>
      <c r="BG35" s="162"/>
      <c r="BH35" s="162"/>
      <c r="BI35" s="162"/>
      <c r="BJ35" s="162"/>
      <c r="BK35" s="162"/>
      <c r="BL35" s="162"/>
    </row>
    <row r="36" spans="1:64" ht="0.75" customHeight="1" x14ac:dyDescent="0.25">
      <c r="A36" s="149"/>
      <c r="B36" s="149"/>
      <c r="C36" s="157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280"/>
      <c r="AS36" s="280"/>
      <c r="AT36" s="163"/>
      <c r="AU36" s="163"/>
      <c r="AV36" s="163"/>
      <c r="AW36" s="163"/>
      <c r="AX36" s="163"/>
      <c r="AY36" s="163"/>
      <c r="AZ36" s="162"/>
      <c r="BA36" s="280"/>
      <c r="BB36" s="162"/>
      <c r="BC36" s="162"/>
      <c r="BD36" s="162"/>
      <c r="BE36" s="162"/>
      <c r="BF36" s="162"/>
      <c r="BG36" s="162"/>
      <c r="BH36" s="162"/>
      <c r="BI36" s="162"/>
      <c r="BJ36" s="162"/>
      <c r="BK36" s="162"/>
      <c r="BL36" s="162"/>
    </row>
    <row r="37" spans="1:64" ht="3" customHeight="1" x14ac:dyDescent="0.25">
      <c r="A37" s="149"/>
      <c r="B37" s="149"/>
      <c r="C37" s="157"/>
      <c r="D37" s="163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162"/>
      <c r="AQ37" s="162"/>
      <c r="AR37" s="280"/>
      <c r="AS37" s="280"/>
      <c r="AT37" s="163"/>
      <c r="AU37" s="163"/>
      <c r="AV37" s="163"/>
      <c r="AW37" s="163"/>
      <c r="AX37" s="163"/>
      <c r="AY37" s="163"/>
      <c r="AZ37" s="162"/>
      <c r="BA37" s="280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</row>
    <row r="38" spans="1:64" ht="3" customHeight="1" x14ac:dyDescent="0.25">
      <c r="A38" s="149"/>
      <c r="B38" s="149"/>
      <c r="C38" s="157"/>
      <c r="D38" s="163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162"/>
      <c r="AQ38" s="162"/>
      <c r="AR38" s="206"/>
      <c r="AS38" s="206"/>
      <c r="AT38" s="163"/>
      <c r="AU38" s="163"/>
      <c r="AV38" s="163"/>
      <c r="AW38" s="163"/>
      <c r="AX38" s="163"/>
      <c r="AY38" s="163"/>
      <c r="AZ38" s="162"/>
      <c r="BA38" s="206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</row>
    <row r="39" spans="1:64" ht="9.75" customHeight="1" x14ac:dyDescent="0.25">
      <c r="A39" s="158" t="s">
        <v>796</v>
      </c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60"/>
      <c r="BH39" s="260"/>
      <c r="BI39" s="158"/>
      <c r="BJ39" s="159"/>
      <c r="BK39" s="159"/>
      <c r="BL39" s="159"/>
    </row>
    <row r="40" spans="1:64" ht="4.5" customHeight="1" x14ac:dyDescent="0.25">
      <c r="A40" s="149"/>
      <c r="B40" s="149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55"/>
      <c r="BC40" s="155"/>
      <c r="BD40" s="155"/>
      <c r="BE40" s="155"/>
      <c r="BF40" s="155"/>
      <c r="BG40" s="155"/>
      <c r="BH40" s="159"/>
      <c r="BI40" s="151"/>
      <c r="BJ40" s="149"/>
      <c r="BK40" s="149"/>
      <c r="BL40" s="149"/>
    </row>
    <row r="41" spans="1:64" s="182" customFormat="1" ht="13.5" customHeight="1" x14ac:dyDescent="0.25">
      <c r="A41" s="178"/>
      <c r="B41" s="178"/>
      <c r="C41" s="178"/>
      <c r="D41" s="178"/>
      <c r="E41" s="178"/>
      <c r="F41" s="178"/>
      <c r="G41" s="178"/>
      <c r="H41" s="178"/>
      <c r="I41" s="178" t="s">
        <v>781</v>
      </c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80"/>
      <c r="BI41" s="181"/>
      <c r="BJ41" s="178"/>
      <c r="BK41" s="178"/>
      <c r="BL41" s="178"/>
    </row>
    <row r="42" spans="1:64" s="182" customFormat="1" ht="12" customHeight="1" x14ac:dyDescent="0.25">
      <c r="A42" s="178"/>
      <c r="B42" s="178"/>
      <c r="C42" s="178"/>
      <c r="D42" s="178"/>
      <c r="E42" s="178"/>
      <c r="F42" s="178"/>
      <c r="G42" s="178"/>
      <c r="H42" s="178" t="s">
        <v>776</v>
      </c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80"/>
      <c r="BI42" s="181"/>
      <c r="BJ42" s="178"/>
      <c r="BK42" s="178"/>
      <c r="BL42" s="178"/>
    </row>
    <row r="43" spans="1:64" s="182" customFormat="1" ht="12" customHeight="1" x14ac:dyDescent="0.25">
      <c r="A43" s="178"/>
      <c r="B43" s="178"/>
      <c r="C43" s="178"/>
      <c r="D43" s="178"/>
      <c r="E43" s="178"/>
      <c r="F43" s="178"/>
      <c r="G43" s="178"/>
      <c r="H43" s="178" t="s">
        <v>783</v>
      </c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80"/>
      <c r="BI43" s="181"/>
      <c r="BJ43" s="178"/>
      <c r="BK43" s="178"/>
      <c r="BL43" s="178"/>
    </row>
    <row r="44" spans="1:64" s="182" customFormat="1" ht="12" customHeight="1" x14ac:dyDescent="0.25">
      <c r="A44" s="178"/>
      <c r="B44" s="183"/>
      <c r="C44" s="178"/>
      <c r="D44" s="178"/>
      <c r="E44" s="178"/>
      <c r="F44" s="178"/>
      <c r="G44" s="178"/>
      <c r="H44" s="183" t="s">
        <v>784</v>
      </c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80"/>
      <c r="BI44" s="181"/>
      <c r="BJ44" s="178"/>
      <c r="BK44" s="178"/>
      <c r="BL44" s="178"/>
    </row>
    <row r="45" spans="1:64" s="182" customFormat="1" ht="12" customHeight="1" x14ac:dyDescent="0.25">
      <c r="A45" s="178"/>
      <c r="B45" s="178"/>
      <c r="C45" s="178"/>
      <c r="D45" s="178"/>
      <c r="E45" s="178"/>
      <c r="F45" s="178"/>
      <c r="G45" s="178"/>
      <c r="H45" s="178" t="s">
        <v>786</v>
      </c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80"/>
      <c r="BI45" s="181"/>
      <c r="BJ45" s="178"/>
      <c r="BK45" s="178"/>
      <c r="BL45" s="178"/>
    </row>
    <row r="46" spans="1:64" s="182" customFormat="1" ht="12" customHeight="1" x14ac:dyDescent="0.25">
      <c r="A46" s="178"/>
      <c r="B46" s="178"/>
      <c r="C46" s="178"/>
      <c r="D46" s="178"/>
      <c r="E46" s="178"/>
      <c r="F46" s="178"/>
      <c r="G46" s="178"/>
      <c r="H46" s="178" t="s">
        <v>788</v>
      </c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80"/>
      <c r="BI46" s="181"/>
      <c r="BJ46" s="178"/>
      <c r="BK46" s="178"/>
      <c r="BL46" s="178"/>
    </row>
    <row r="47" spans="1:64" s="182" customFormat="1" ht="12" customHeight="1" x14ac:dyDescent="0.25">
      <c r="A47" s="178"/>
      <c r="B47" s="178"/>
      <c r="C47" s="178"/>
      <c r="D47" s="178"/>
      <c r="E47" s="178"/>
      <c r="F47" s="178"/>
      <c r="G47" s="178"/>
      <c r="H47" s="178" t="s">
        <v>787</v>
      </c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80"/>
      <c r="BI47" s="181"/>
      <c r="BJ47" s="178"/>
      <c r="BK47" s="178"/>
      <c r="BL47" s="178"/>
    </row>
    <row r="48" spans="1:64" s="182" customFormat="1" ht="12" customHeight="1" x14ac:dyDescent="0.25">
      <c r="A48" s="178"/>
      <c r="B48" s="178"/>
      <c r="C48" s="178"/>
      <c r="D48" s="178"/>
      <c r="E48" s="178"/>
      <c r="F48" s="178"/>
      <c r="G48" s="178"/>
      <c r="H48" s="178" t="s">
        <v>789</v>
      </c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80"/>
      <c r="BI48" s="181"/>
      <c r="BJ48" s="178"/>
      <c r="BK48" s="178"/>
      <c r="BL48" s="178"/>
    </row>
    <row r="49" spans="1:64" s="182" customFormat="1" ht="12" customHeight="1" x14ac:dyDescent="0.25">
      <c r="A49" s="178"/>
      <c r="B49" s="178"/>
      <c r="C49" s="178"/>
      <c r="D49" s="178"/>
      <c r="E49" s="178"/>
      <c r="F49" s="178"/>
      <c r="G49" s="178"/>
      <c r="H49" s="178" t="s">
        <v>792</v>
      </c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80"/>
      <c r="BI49" s="181"/>
      <c r="BJ49" s="178"/>
      <c r="BK49" s="178"/>
      <c r="BL49" s="178"/>
    </row>
    <row r="50" spans="1:64" s="182" customFormat="1" ht="12" customHeight="1" x14ac:dyDescent="0.25">
      <c r="A50" s="178"/>
      <c r="B50" s="178"/>
      <c r="C50" s="178"/>
      <c r="D50" s="178"/>
      <c r="E50" s="178"/>
      <c r="F50" s="178"/>
      <c r="G50" s="178"/>
      <c r="H50" s="178" t="s">
        <v>790</v>
      </c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80"/>
      <c r="BI50" s="181"/>
      <c r="BJ50" s="178"/>
      <c r="BK50" s="178"/>
      <c r="BL50" s="178"/>
    </row>
    <row r="51" spans="1:64" s="182" customFormat="1" ht="12" customHeight="1" x14ac:dyDescent="0.25">
      <c r="A51" s="178"/>
      <c r="B51" s="178"/>
      <c r="C51" s="178"/>
      <c r="D51" s="178"/>
      <c r="E51" s="178"/>
      <c r="F51" s="178"/>
      <c r="G51" s="178"/>
      <c r="H51" s="178" t="s">
        <v>791</v>
      </c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80"/>
      <c r="BI51" s="181"/>
      <c r="BJ51" s="178"/>
      <c r="BK51" s="178"/>
      <c r="BL51" s="178"/>
    </row>
    <row r="52" spans="1:64" s="182" customFormat="1" ht="12" customHeight="1" x14ac:dyDescent="0.25">
      <c r="A52" s="178"/>
      <c r="B52" s="178"/>
      <c r="C52" s="178"/>
      <c r="D52" s="178"/>
      <c r="E52" s="178"/>
      <c r="F52" s="178"/>
      <c r="G52" s="178"/>
      <c r="H52" s="178" t="s">
        <v>777</v>
      </c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80"/>
      <c r="BI52" s="181"/>
      <c r="BJ52" s="178"/>
      <c r="BK52" s="178"/>
      <c r="BL52" s="178"/>
    </row>
    <row r="53" spans="1:64" s="182" customFormat="1" ht="12" customHeight="1" x14ac:dyDescent="0.25">
      <c r="A53" s="178"/>
      <c r="B53" s="178"/>
      <c r="C53" s="178"/>
      <c r="D53" s="178"/>
      <c r="E53" s="178"/>
      <c r="F53" s="178"/>
      <c r="G53" s="178"/>
      <c r="H53" s="178" t="s">
        <v>778</v>
      </c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80"/>
      <c r="BI53" s="181"/>
      <c r="BJ53" s="178"/>
      <c r="BK53" s="178"/>
      <c r="BL53" s="178"/>
    </row>
    <row r="54" spans="1:64" s="182" customFormat="1" ht="12" customHeight="1" x14ac:dyDescent="0.25">
      <c r="A54" s="178"/>
      <c r="B54" s="178"/>
      <c r="C54" s="178"/>
      <c r="D54" s="178"/>
      <c r="E54" s="178"/>
      <c r="F54" s="178"/>
      <c r="G54" s="178"/>
      <c r="H54" s="178" t="s">
        <v>779</v>
      </c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80"/>
      <c r="BI54" s="181"/>
      <c r="BJ54" s="178"/>
      <c r="BK54" s="178"/>
      <c r="BL54" s="178"/>
    </row>
    <row r="55" spans="1:64" s="182" customFormat="1" ht="12" customHeight="1" x14ac:dyDescent="0.25">
      <c r="A55" s="178"/>
      <c r="B55" s="178"/>
      <c r="C55" s="178"/>
      <c r="D55" s="178"/>
      <c r="E55" s="178"/>
      <c r="F55" s="178"/>
      <c r="G55" s="178"/>
      <c r="H55" s="178" t="s">
        <v>780</v>
      </c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80"/>
      <c r="BI55" s="181"/>
      <c r="BJ55" s="178"/>
      <c r="BK55" s="178"/>
      <c r="BL55" s="178"/>
    </row>
    <row r="56" spans="1:64" s="182" customFormat="1" ht="12.75" customHeight="1" x14ac:dyDescent="0.25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80"/>
      <c r="BI56" s="181"/>
      <c r="BJ56" s="178"/>
      <c r="BK56" s="178"/>
      <c r="BL56" s="178"/>
    </row>
    <row r="57" spans="1:64" s="182" customFormat="1" ht="12.75" customHeight="1" x14ac:dyDescent="0.25">
      <c r="A57" s="178"/>
      <c r="B57" s="184"/>
      <c r="C57" s="184"/>
      <c r="D57" s="178"/>
      <c r="E57" s="178"/>
      <c r="F57" s="178"/>
      <c r="G57" s="178"/>
      <c r="H57" s="184" t="s">
        <v>794</v>
      </c>
      <c r="I57" s="184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80"/>
      <c r="BI57" s="181"/>
      <c r="BJ57" s="178"/>
      <c r="BK57" s="178"/>
      <c r="BL57" s="178"/>
    </row>
    <row r="58" spans="1:64" s="182" customFormat="1" ht="12.75" customHeight="1" x14ac:dyDescent="0.25">
      <c r="A58" s="178"/>
      <c r="B58" s="184"/>
      <c r="C58" s="184"/>
      <c r="D58" s="178"/>
      <c r="E58" s="178"/>
      <c r="F58" s="178"/>
      <c r="G58" s="178"/>
      <c r="H58" s="184" t="s">
        <v>782</v>
      </c>
      <c r="I58" s="184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80"/>
      <c r="BI58" s="181"/>
      <c r="BJ58" s="178"/>
      <c r="BK58" s="178"/>
      <c r="BL58" s="178"/>
    </row>
    <row r="59" spans="1:64" ht="9" customHeight="1" x14ac:dyDescent="0.25">
      <c r="A59" s="149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49"/>
      <c r="BJ59" s="149"/>
      <c r="BK59" s="149"/>
      <c r="BL59" s="149"/>
    </row>
    <row r="60" spans="1:64" ht="9" customHeight="1" x14ac:dyDescent="0.25"/>
    <row r="61" spans="1:64" ht="9" customHeight="1" x14ac:dyDescent="0.25"/>
    <row r="62" spans="1:64" ht="9" customHeight="1" x14ac:dyDescent="0.25"/>
    <row r="63" spans="1:64" ht="9" customHeight="1" x14ac:dyDescent="0.25"/>
    <row r="64" spans="1:64" ht="9" customHeight="1" x14ac:dyDescent="0.25"/>
    <row r="65" ht="9" customHeight="1" x14ac:dyDescent="0.25"/>
    <row r="66" ht="9" customHeight="1" x14ac:dyDescent="0.25"/>
  </sheetData>
  <protectedRanges>
    <protectedRange sqref="F5:F6" name="Диапазон1_2_1_1_1"/>
  </protectedRanges>
  <mergeCells count="31">
    <mergeCell ref="B1:Q3"/>
    <mergeCell ref="U1:AO4"/>
    <mergeCell ref="C5:BL8"/>
    <mergeCell ref="C9:BC9"/>
    <mergeCell ref="D15:AO16"/>
    <mergeCell ref="BA16:BL17"/>
    <mergeCell ref="C17:C20"/>
    <mergeCell ref="E19:F21"/>
    <mergeCell ref="G19:AA21"/>
    <mergeCell ref="AB19:AO21"/>
    <mergeCell ref="AR19:AS37"/>
    <mergeCell ref="C21:C24"/>
    <mergeCell ref="E22:F24"/>
    <mergeCell ref="G22:AA24"/>
    <mergeCell ref="AB22:AO24"/>
    <mergeCell ref="E25:F27"/>
    <mergeCell ref="AB30:AK32"/>
    <mergeCell ref="AL30:AO32"/>
    <mergeCell ref="D17:AO17"/>
    <mergeCell ref="AA39:BH39"/>
    <mergeCell ref="G25:AA27"/>
    <mergeCell ref="AB25:AO27"/>
    <mergeCell ref="E33:F35"/>
    <mergeCell ref="G33:AA35"/>
    <mergeCell ref="AB33:AO35"/>
    <mergeCell ref="E37:AO37"/>
    <mergeCell ref="BA28:BA37"/>
    <mergeCell ref="E28:F29"/>
    <mergeCell ref="G28:AA29"/>
    <mergeCell ref="AB28:AO29"/>
    <mergeCell ref="E30:AA32"/>
  </mergeCells>
  <hyperlinks>
    <hyperlink ref="G19:W21" location="Лилии.Весна!A1" display="ЛИЛИИ 2018 &quot;COLOR LINE&quot; "/>
    <hyperlink ref="G22:W24" location="'ГЛД,БГН,ГЛКС,ГЕОРГИНЫ'!A1" display="ВЕСНА 2018 &quot;COLOR LINE&quot; "/>
    <hyperlink ref="G25:W27" location="'Многолетники (2)'!A1" display="МНОГОЛЕТНИКИ &quot;COLOR LINE&quot; "/>
    <hyperlink ref="G25:AA27" location="Многолетники!N18" display="МНОГОЛЕТНИКИ &quot;COLOR LINE&quot; "/>
    <hyperlink ref="G22:AA24" location="'ГЛД,БГН,ГЛКС,ГЕОРГИНЫ'!N18" display="ВЕСНА 2019 &quot;COLOR LINE&quot; "/>
    <hyperlink ref="G19:AA21" location="Лилии.Весна!N18" display="ЛИЛИИ 2019 &quot;COLOR LINE&quot; 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99"/>
  </sheetPr>
  <dimension ref="A1:O135"/>
  <sheetViews>
    <sheetView topLeftCell="D1" zoomScale="70" zoomScaleNormal="70" workbookViewId="0">
      <selection activeCell="P7" sqref="P7"/>
    </sheetView>
  </sheetViews>
  <sheetFormatPr defaultRowHeight="31.5" customHeight="1" x14ac:dyDescent="0.2"/>
  <cols>
    <col min="1" max="1" width="12.140625" style="4" bestFit="1" customWidth="1"/>
    <col min="2" max="2" width="10.42578125" style="8" customWidth="1"/>
    <col min="3" max="3" width="12.28515625" style="8" bestFit="1" customWidth="1"/>
    <col min="4" max="4" width="19.28515625" style="8" bestFit="1" customWidth="1"/>
    <col min="5" max="5" width="57.140625" style="9" customWidth="1"/>
    <col min="6" max="6" width="10.7109375" style="4" customWidth="1"/>
    <col min="7" max="7" width="24" style="8" bestFit="1" customWidth="1"/>
    <col min="8" max="8" width="14.85546875" style="8" customWidth="1"/>
    <col min="9" max="9" width="11" style="10" customWidth="1"/>
    <col min="10" max="10" width="12.5703125" style="4" customWidth="1"/>
    <col min="11" max="11" width="13.28515625" style="4" customWidth="1"/>
    <col min="12" max="12" width="13.28515625" style="11" customWidth="1"/>
    <col min="13" max="13" width="13.28515625" style="116" customWidth="1"/>
    <col min="14" max="14" width="9.140625" style="93"/>
    <col min="15" max="15" width="12.85546875" style="93" bestFit="1" customWidth="1"/>
    <col min="16" max="16384" width="9.140625" style="4"/>
  </cols>
  <sheetData>
    <row r="1" spans="1:15" ht="31.5" customHeight="1" x14ac:dyDescent="0.2">
      <c r="A1" s="1"/>
      <c r="B1" s="2"/>
      <c r="C1" s="2"/>
      <c r="D1" s="2"/>
      <c r="E1" s="3"/>
      <c r="F1" s="1"/>
      <c r="G1" s="14"/>
      <c r="H1" s="14"/>
      <c r="I1" s="13"/>
      <c r="J1" s="16"/>
      <c r="K1" s="16"/>
      <c r="L1" s="16"/>
      <c r="M1" s="113"/>
      <c r="N1" s="20"/>
      <c r="O1" s="20"/>
    </row>
    <row r="2" spans="1:15" ht="31.5" customHeight="1" x14ac:dyDescent="0.2">
      <c r="A2" s="1"/>
      <c r="B2" s="2"/>
      <c r="C2" s="2"/>
      <c r="D2" s="2"/>
      <c r="E2" s="3"/>
      <c r="F2" s="1"/>
      <c r="G2" s="14"/>
      <c r="H2" s="14"/>
      <c r="I2" s="13"/>
      <c r="J2" s="16"/>
      <c r="K2" s="16"/>
      <c r="L2" s="16"/>
      <c r="M2" s="113"/>
      <c r="N2" s="20"/>
      <c r="O2" s="20"/>
    </row>
    <row r="3" spans="1:15" s="31" customFormat="1" ht="66" customHeight="1" x14ac:dyDescent="0.25">
      <c r="A3" s="128" t="s">
        <v>679</v>
      </c>
      <c r="B3" s="128"/>
      <c r="C3" s="128"/>
      <c r="D3" s="128"/>
      <c r="E3" s="128"/>
      <c r="F3" s="28"/>
      <c r="G3" s="56"/>
      <c r="H3" s="56"/>
      <c r="I3" s="56"/>
      <c r="J3" s="56"/>
      <c r="K3" s="56"/>
      <c r="L3" s="56"/>
      <c r="M3" s="114"/>
      <c r="N3" s="91"/>
      <c r="O3" s="109"/>
    </row>
    <row r="4" spans="1:15" s="22" customFormat="1" ht="45" customHeight="1" x14ac:dyDescent="0.25">
      <c r="A4" s="129" t="s">
        <v>0</v>
      </c>
      <c r="B4" s="129" t="s">
        <v>1</v>
      </c>
      <c r="C4" s="129" t="s">
        <v>2</v>
      </c>
      <c r="D4" s="129" t="s">
        <v>685</v>
      </c>
      <c r="E4" s="129" t="s">
        <v>3</v>
      </c>
      <c r="F4" s="129" t="s">
        <v>4</v>
      </c>
      <c r="G4" s="129" t="s">
        <v>5</v>
      </c>
      <c r="H4" s="129" t="s">
        <v>714</v>
      </c>
      <c r="I4" s="129" t="s">
        <v>677</v>
      </c>
      <c r="J4" s="129" t="s">
        <v>678</v>
      </c>
      <c r="K4" s="129" t="s">
        <v>676</v>
      </c>
      <c r="L4" s="129" t="s">
        <v>691</v>
      </c>
      <c r="M4" s="129" t="s">
        <v>692</v>
      </c>
      <c r="N4" s="131" t="s">
        <v>6</v>
      </c>
      <c r="O4" s="132"/>
    </row>
    <row r="5" spans="1:15" s="22" customFormat="1" ht="24" customHeight="1" x14ac:dyDescent="0.2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94" t="s">
        <v>680</v>
      </c>
      <c r="O5" s="110" t="s">
        <v>8</v>
      </c>
    </row>
    <row r="6" spans="1:15" s="32" customFormat="1" ht="26.25" customHeight="1" x14ac:dyDescent="0.25">
      <c r="A6" s="124" t="s">
        <v>7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94"/>
      <c r="M6" s="194"/>
      <c r="N6" s="194"/>
      <c r="O6" s="195"/>
    </row>
    <row r="7" spans="1:15" s="32" customFormat="1" ht="39.75" customHeight="1" x14ac:dyDescent="0.25">
      <c r="A7" s="42" t="s">
        <v>9</v>
      </c>
      <c r="B7" s="43" t="s">
        <v>10</v>
      </c>
      <c r="C7" s="44" t="s">
        <v>11</v>
      </c>
      <c r="D7" s="43" t="s">
        <v>12</v>
      </c>
      <c r="E7" s="23" t="s">
        <v>13</v>
      </c>
      <c r="F7" s="42"/>
      <c r="G7" s="45" t="s">
        <v>14</v>
      </c>
      <c r="H7" s="32" t="s">
        <v>711</v>
      </c>
      <c r="I7" s="46">
        <f>VLOOKUP(D7,[1]дойпак!$E$7:$I$217,5,0)</f>
        <v>2</v>
      </c>
      <c r="J7" s="45" t="s">
        <v>15</v>
      </c>
      <c r="K7" s="45" t="s">
        <v>16</v>
      </c>
      <c r="L7" s="196">
        <v>103.45500000000001</v>
      </c>
      <c r="M7" s="197">
        <f>L7/I7</f>
        <v>51.727500000000006</v>
      </c>
      <c r="N7" s="198"/>
      <c r="O7" s="199">
        <f>L7*N7</f>
        <v>0</v>
      </c>
    </row>
    <row r="8" spans="1:15" s="33" customFormat="1" ht="39.75" customHeight="1" x14ac:dyDescent="0.25">
      <c r="A8" s="47" t="s">
        <v>9</v>
      </c>
      <c r="B8" s="43" t="s">
        <v>10</v>
      </c>
      <c r="C8" s="44" t="s">
        <v>243</v>
      </c>
      <c r="D8" s="43" t="s">
        <v>244</v>
      </c>
      <c r="E8" s="23" t="s">
        <v>245</v>
      </c>
      <c r="F8" s="47"/>
      <c r="G8" s="45" t="s">
        <v>44</v>
      </c>
      <c r="H8" s="141" t="s">
        <v>712</v>
      </c>
      <c r="I8" s="46">
        <f>VLOOKUP(D8,[1]дойпак!$E$7:$I$217,5,0)</f>
        <v>2</v>
      </c>
      <c r="J8" s="45" t="s">
        <v>15</v>
      </c>
      <c r="K8" s="45" t="s">
        <v>16</v>
      </c>
      <c r="L8" s="196">
        <v>97.817400000000006</v>
      </c>
      <c r="M8" s="197">
        <f t="shared" ref="M8:M30" si="0">L8/I8</f>
        <v>48.908700000000003</v>
      </c>
      <c r="N8" s="200"/>
      <c r="O8" s="199">
        <f t="shared" ref="O8:O30" si="1">L8*N8</f>
        <v>0</v>
      </c>
    </row>
    <row r="9" spans="1:15" s="32" customFormat="1" ht="39.75" customHeight="1" x14ac:dyDescent="0.25">
      <c r="A9" s="42" t="s">
        <v>9</v>
      </c>
      <c r="B9" s="43" t="s">
        <v>10</v>
      </c>
      <c r="C9" s="44" t="s">
        <v>17</v>
      </c>
      <c r="D9" s="43" t="s">
        <v>18</v>
      </c>
      <c r="E9" s="23" t="s">
        <v>19</v>
      </c>
      <c r="F9" s="42"/>
      <c r="G9" s="45" t="s">
        <v>20</v>
      </c>
      <c r="H9" s="32" t="s">
        <v>711</v>
      </c>
      <c r="I9" s="46">
        <f>VLOOKUP(D9,[1]дойпак!$E$7:$I$217,5,0)</f>
        <v>2</v>
      </c>
      <c r="J9" s="45" t="s">
        <v>21</v>
      </c>
      <c r="K9" s="45" t="s">
        <v>16</v>
      </c>
      <c r="L9" s="196">
        <v>97.817400000000006</v>
      </c>
      <c r="M9" s="197">
        <f t="shared" si="0"/>
        <v>48.908700000000003</v>
      </c>
      <c r="N9" s="198"/>
      <c r="O9" s="199">
        <f t="shared" si="1"/>
        <v>0</v>
      </c>
    </row>
    <row r="10" spans="1:15" s="32" customFormat="1" ht="39.75" customHeight="1" x14ac:dyDescent="0.25">
      <c r="A10" s="42" t="s">
        <v>9</v>
      </c>
      <c r="B10" s="43" t="s">
        <v>10</v>
      </c>
      <c r="C10" s="44" t="s">
        <v>249</v>
      </c>
      <c r="D10" s="43" t="s">
        <v>250</v>
      </c>
      <c r="E10" s="23" t="s">
        <v>251</v>
      </c>
      <c r="F10" s="42"/>
      <c r="G10" s="45" t="s">
        <v>44</v>
      </c>
      <c r="H10" s="32" t="s">
        <v>711</v>
      </c>
      <c r="I10" s="46">
        <f>VLOOKUP(D10,[1]дойпак!$E$7:$I$217,5,0)</f>
        <v>2</v>
      </c>
      <c r="J10" s="45" t="s">
        <v>195</v>
      </c>
      <c r="K10" s="45" t="s">
        <v>16</v>
      </c>
      <c r="L10" s="196">
        <v>106.39125000000001</v>
      </c>
      <c r="M10" s="197">
        <f t="shared" si="0"/>
        <v>53.195625000000007</v>
      </c>
      <c r="N10" s="198"/>
      <c r="O10" s="199">
        <f t="shared" si="1"/>
        <v>0</v>
      </c>
    </row>
    <row r="11" spans="1:15" s="32" customFormat="1" ht="39.75" customHeight="1" x14ac:dyDescent="0.25">
      <c r="A11" s="42" t="s">
        <v>9</v>
      </c>
      <c r="B11" s="43" t="s">
        <v>10</v>
      </c>
      <c r="C11" s="44" t="s">
        <v>252</v>
      </c>
      <c r="D11" s="43" t="s">
        <v>253</v>
      </c>
      <c r="E11" s="23" t="s">
        <v>254</v>
      </c>
      <c r="F11" s="42"/>
      <c r="G11" s="45" t="s">
        <v>255</v>
      </c>
      <c r="H11" s="32" t="s">
        <v>711</v>
      </c>
      <c r="I11" s="46">
        <f>VLOOKUP(D11,[1]дойпак!$E$7:$I$217,5,0)</f>
        <v>2</v>
      </c>
      <c r="J11" s="45" t="s">
        <v>45</v>
      </c>
      <c r="K11" s="45" t="s">
        <v>16</v>
      </c>
      <c r="L11" s="196">
        <v>106.39125000000001</v>
      </c>
      <c r="M11" s="197">
        <f t="shared" si="0"/>
        <v>53.195625000000007</v>
      </c>
      <c r="N11" s="198"/>
      <c r="O11" s="199">
        <f t="shared" si="1"/>
        <v>0</v>
      </c>
    </row>
    <row r="12" spans="1:15" s="32" customFormat="1" ht="39.75" customHeight="1" x14ac:dyDescent="0.25">
      <c r="A12" s="42" t="s">
        <v>9</v>
      </c>
      <c r="B12" s="43" t="s">
        <v>10</v>
      </c>
      <c r="C12" s="44" t="s">
        <v>22</v>
      </c>
      <c r="D12" s="43" t="s">
        <v>23</v>
      </c>
      <c r="E12" s="23" t="s">
        <v>24</v>
      </c>
      <c r="F12" s="42"/>
      <c r="G12" s="45" t="s">
        <v>25</v>
      </c>
      <c r="H12" s="32" t="s">
        <v>711</v>
      </c>
      <c r="I12" s="46">
        <f>VLOOKUP(D12,[1]дойпак!$E$7:$I$217,5,0)</f>
        <v>2</v>
      </c>
      <c r="J12" s="45" t="s">
        <v>21</v>
      </c>
      <c r="K12" s="45" t="s">
        <v>16</v>
      </c>
      <c r="L12" s="196">
        <v>97.817400000000006</v>
      </c>
      <c r="M12" s="197">
        <f t="shared" si="0"/>
        <v>48.908700000000003</v>
      </c>
      <c r="N12" s="198"/>
      <c r="O12" s="199">
        <f t="shared" si="1"/>
        <v>0</v>
      </c>
    </row>
    <row r="13" spans="1:15" s="32" customFormat="1" ht="39.75" customHeight="1" x14ac:dyDescent="0.25">
      <c r="A13" s="42" t="s">
        <v>9</v>
      </c>
      <c r="B13" s="43" t="s">
        <v>10</v>
      </c>
      <c r="C13" s="44" t="s">
        <v>26</v>
      </c>
      <c r="D13" s="43" t="s">
        <v>27</v>
      </c>
      <c r="E13" s="23" t="s">
        <v>28</v>
      </c>
      <c r="F13" s="42"/>
      <c r="G13" s="45" t="s">
        <v>29</v>
      </c>
      <c r="H13" s="32" t="s">
        <v>711</v>
      </c>
      <c r="I13" s="46">
        <f>VLOOKUP(D13,[1]дойпак!$E$7:$I$217,5,0)</f>
        <v>2</v>
      </c>
      <c r="J13" s="45" t="s">
        <v>15</v>
      </c>
      <c r="K13" s="45" t="s">
        <v>16</v>
      </c>
      <c r="L13" s="196">
        <v>124.12620000000001</v>
      </c>
      <c r="M13" s="197">
        <f t="shared" si="0"/>
        <v>62.063100000000006</v>
      </c>
      <c r="N13" s="198"/>
      <c r="O13" s="199">
        <f t="shared" si="1"/>
        <v>0</v>
      </c>
    </row>
    <row r="14" spans="1:15" s="32" customFormat="1" ht="39.75" customHeight="1" x14ac:dyDescent="0.25">
      <c r="A14" s="42" t="s">
        <v>9</v>
      </c>
      <c r="B14" s="43" t="s">
        <v>10</v>
      </c>
      <c r="C14" s="44" t="s">
        <v>259</v>
      </c>
      <c r="D14" s="43" t="s">
        <v>260</v>
      </c>
      <c r="E14" s="23" t="s">
        <v>261</v>
      </c>
      <c r="F14" s="42"/>
      <c r="G14" s="45" t="s">
        <v>20</v>
      </c>
      <c r="H14" s="141" t="s">
        <v>712</v>
      </c>
      <c r="I14" s="46">
        <f>VLOOKUP(D14,[1]дойпак!$E$7:$I$217,5,0)</f>
        <v>2</v>
      </c>
      <c r="J14" s="45" t="s">
        <v>45</v>
      </c>
      <c r="K14" s="45" t="s">
        <v>16</v>
      </c>
      <c r="L14" s="196">
        <v>162.13302000000002</v>
      </c>
      <c r="M14" s="197">
        <f t="shared" si="0"/>
        <v>81.066510000000008</v>
      </c>
      <c r="N14" s="198"/>
      <c r="O14" s="199">
        <f t="shared" si="1"/>
        <v>0</v>
      </c>
    </row>
    <row r="15" spans="1:15" s="33" customFormat="1" ht="39.75" customHeight="1" x14ac:dyDescent="0.25">
      <c r="A15" s="47" t="s">
        <v>9</v>
      </c>
      <c r="B15" s="43" t="s">
        <v>10</v>
      </c>
      <c r="C15" s="44" t="s">
        <v>262</v>
      </c>
      <c r="D15" s="43" t="s">
        <v>263</v>
      </c>
      <c r="E15" s="23" t="s">
        <v>264</v>
      </c>
      <c r="F15" s="47"/>
      <c r="G15" s="45" t="s">
        <v>14</v>
      </c>
      <c r="H15" s="141" t="s">
        <v>712</v>
      </c>
      <c r="I15" s="46">
        <f>VLOOKUP(D15,[1]дойпак!$E$7:$I$217,5,0)</f>
        <v>2</v>
      </c>
      <c r="J15" s="45" t="s">
        <v>21</v>
      </c>
      <c r="K15" s="45" t="s">
        <v>16</v>
      </c>
      <c r="L15" s="196">
        <v>162.13302000000002</v>
      </c>
      <c r="M15" s="197">
        <f t="shared" si="0"/>
        <v>81.066510000000008</v>
      </c>
      <c r="N15" s="200"/>
      <c r="O15" s="199">
        <f t="shared" si="1"/>
        <v>0</v>
      </c>
    </row>
    <row r="16" spans="1:15" s="32" customFormat="1" ht="39.75" customHeight="1" x14ac:dyDescent="0.25">
      <c r="A16" s="42" t="s">
        <v>9</v>
      </c>
      <c r="B16" s="43" t="s">
        <v>10</v>
      </c>
      <c r="C16" s="44" t="s">
        <v>265</v>
      </c>
      <c r="D16" s="43" t="s">
        <v>266</v>
      </c>
      <c r="E16" s="23" t="s">
        <v>267</v>
      </c>
      <c r="F16" s="42"/>
      <c r="G16" s="45" t="s">
        <v>44</v>
      </c>
      <c r="H16" s="141" t="s">
        <v>712</v>
      </c>
      <c r="I16" s="46">
        <f>VLOOKUP(D16,[1]дойпак!$E$7:$I$217,5,0)</f>
        <v>2</v>
      </c>
      <c r="J16" s="45" t="s">
        <v>15</v>
      </c>
      <c r="K16" s="45" t="s">
        <v>16</v>
      </c>
      <c r="L16" s="196">
        <v>205.04925000000003</v>
      </c>
      <c r="M16" s="197">
        <f t="shared" si="0"/>
        <v>102.52462500000001</v>
      </c>
      <c r="N16" s="198"/>
      <c r="O16" s="199">
        <f t="shared" si="1"/>
        <v>0</v>
      </c>
    </row>
    <row r="17" spans="1:15" s="32" customFormat="1" ht="39.75" customHeight="1" x14ac:dyDescent="0.25">
      <c r="A17" s="42" t="s">
        <v>9</v>
      </c>
      <c r="B17" s="43" t="s">
        <v>10</v>
      </c>
      <c r="C17" s="44" t="s">
        <v>268</v>
      </c>
      <c r="D17" s="43" t="s">
        <v>269</v>
      </c>
      <c r="E17" s="23" t="s">
        <v>270</v>
      </c>
      <c r="F17" s="42"/>
      <c r="G17" s="45" t="s">
        <v>20</v>
      </c>
      <c r="H17" s="141" t="s">
        <v>712</v>
      </c>
      <c r="I17" s="46">
        <f>VLOOKUP(D17,[1]дойпак!$E$7:$I$217,5,0)</f>
        <v>2</v>
      </c>
      <c r="J17" s="45" t="s">
        <v>21</v>
      </c>
      <c r="K17" s="45" t="s">
        <v>16</v>
      </c>
      <c r="L17" s="196">
        <v>205.04925000000003</v>
      </c>
      <c r="M17" s="197">
        <f t="shared" si="0"/>
        <v>102.52462500000001</v>
      </c>
      <c r="N17" s="198"/>
      <c r="O17" s="199">
        <f t="shared" si="1"/>
        <v>0</v>
      </c>
    </row>
    <row r="18" spans="1:15" s="32" customFormat="1" ht="39.75" customHeight="1" x14ac:dyDescent="0.25">
      <c r="A18" s="42" t="s">
        <v>9</v>
      </c>
      <c r="B18" s="43" t="s">
        <v>10</v>
      </c>
      <c r="C18" s="44" t="s">
        <v>30</v>
      </c>
      <c r="D18" s="43" t="s">
        <v>31</v>
      </c>
      <c r="E18" s="23" t="s">
        <v>32</v>
      </c>
      <c r="F18" s="42"/>
      <c r="G18" s="45" t="s">
        <v>25</v>
      </c>
      <c r="H18" s="32" t="s">
        <v>711</v>
      </c>
      <c r="I18" s="46">
        <f>VLOOKUP(D18,[1]дойпак!$E$7:$I$217,5,0)</f>
        <v>2</v>
      </c>
      <c r="J18" s="45" t="s">
        <v>21</v>
      </c>
      <c r="K18" s="45" t="s">
        <v>16</v>
      </c>
      <c r="L18" s="196">
        <v>205.04925000000003</v>
      </c>
      <c r="M18" s="197">
        <f t="shared" si="0"/>
        <v>102.52462500000001</v>
      </c>
      <c r="N18" s="198"/>
      <c r="O18" s="199">
        <f t="shared" si="1"/>
        <v>0</v>
      </c>
    </row>
    <row r="19" spans="1:15" s="32" customFormat="1" ht="39.75" customHeight="1" x14ac:dyDescent="0.25">
      <c r="A19" s="42" t="s">
        <v>9</v>
      </c>
      <c r="B19" s="43" t="s">
        <v>33</v>
      </c>
      <c r="C19" s="44" t="s">
        <v>34</v>
      </c>
      <c r="D19" s="43" t="s">
        <v>35</v>
      </c>
      <c r="E19" s="23" t="s">
        <v>36</v>
      </c>
      <c r="F19" s="42"/>
      <c r="G19" s="45" t="s">
        <v>14</v>
      </c>
      <c r="H19" s="32" t="s">
        <v>711</v>
      </c>
      <c r="I19" s="46">
        <f>VLOOKUP(D19,[1]дойпак!$E$7:$I$217,5,0)</f>
        <v>2</v>
      </c>
      <c r="J19" s="45" t="s">
        <v>21</v>
      </c>
      <c r="K19" s="45" t="s">
        <v>37</v>
      </c>
      <c r="L19" s="196">
        <v>137.28059999999999</v>
      </c>
      <c r="M19" s="197">
        <f t="shared" si="0"/>
        <v>68.640299999999996</v>
      </c>
      <c r="N19" s="198"/>
      <c r="O19" s="199">
        <f t="shared" si="1"/>
        <v>0</v>
      </c>
    </row>
    <row r="20" spans="1:15" s="32" customFormat="1" ht="39.75" customHeight="1" x14ac:dyDescent="0.25">
      <c r="A20" s="42" t="s">
        <v>9</v>
      </c>
      <c r="B20" s="43" t="s">
        <v>33</v>
      </c>
      <c r="C20" s="44" t="s">
        <v>38</v>
      </c>
      <c r="D20" s="43" t="s">
        <v>39</v>
      </c>
      <c r="E20" s="23" t="s">
        <v>40</v>
      </c>
      <c r="F20" s="42"/>
      <c r="G20" s="45" t="s">
        <v>14</v>
      </c>
      <c r="H20" s="32" t="s">
        <v>711</v>
      </c>
      <c r="I20" s="46">
        <f>VLOOKUP(D20,[1]дойпак!$E$7:$I$217,5,0)</f>
        <v>2</v>
      </c>
      <c r="J20" s="45" t="s">
        <v>15</v>
      </c>
      <c r="K20" s="45" t="s">
        <v>37</v>
      </c>
      <c r="L20" s="196">
        <v>149.49540000000002</v>
      </c>
      <c r="M20" s="197">
        <f t="shared" si="0"/>
        <v>74.747700000000009</v>
      </c>
      <c r="N20" s="198"/>
      <c r="O20" s="199">
        <f t="shared" si="1"/>
        <v>0</v>
      </c>
    </row>
    <row r="21" spans="1:15" s="32" customFormat="1" ht="39.75" customHeight="1" x14ac:dyDescent="0.25">
      <c r="A21" s="42" t="s">
        <v>9</v>
      </c>
      <c r="B21" s="43" t="s">
        <v>33</v>
      </c>
      <c r="C21" s="44" t="s">
        <v>41</v>
      </c>
      <c r="D21" s="43" t="s">
        <v>42</v>
      </c>
      <c r="E21" s="23" t="s">
        <v>43</v>
      </c>
      <c r="F21" s="42"/>
      <c r="G21" s="45" t="s">
        <v>44</v>
      </c>
      <c r="H21" s="32" t="s">
        <v>711</v>
      </c>
      <c r="I21" s="46">
        <f>VLOOKUP(D21,[1]дойпак!$E$7:$I$217,5,0)</f>
        <v>2</v>
      </c>
      <c r="J21" s="45" t="s">
        <v>45</v>
      </c>
      <c r="K21" s="45" t="s">
        <v>37</v>
      </c>
      <c r="L21" s="196">
        <v>118.95839999999998</v>
      </c>
      <c r="M21" s="197">
        <f t="shared" si="0"/>
        <v>59.479199999999992</v>
      </c>
      <c r="N21" s="198"/>
      <c r="O21" s="199">
        <f t="shared" si="1"/>
        <v>0</v>
      </c>
    </row>
    <row r="22" spans="1:15" s="32" customFormat="1" ht="39.75" customHeight="1" x14ac:dyDescent="0.25">
      <c r="A22" s="42" t="s">
        <v>9</v>
      </c>
      <c r="B22" s="43" t="s">
        <v>33</v>
      </c>
      <c r="C22" s="44" t="s">
        <v>46</v>
      </c>
      <c r="D22" s="43" t="s">
        <v>47</v>
      </c>
      <c r="E22" s="23" t="s">
        <v>48</v>
      </c>
      <c r="F22" s="42"/>
      <c r="G22" s="45" t="s">
        <v>49</v>
      </c>
      <c r="H22" s="32" t="s">
        <v>711</v>
      </c>
      <c r="I22" s="46">
        <f>VLOOKUP(D22,[1]дойпак!$E$7:$I$217,5,0)</f>
        <v>2</v>
      </c>
      <c r="J22" s="45" t="s">
        <v>50</v>
      </c>
      <c r="K22" s="45" t="s">
        <v>37</v>
      </c>
      <c r="L22" s="196">
        <v>118.95839999999998</v>
      </c>
      <c r="M22" s="197">
        <f t="shared" si="0"/>
        <v>59.479199999999992</v>
      </c>
      <c r="N22" s="198"/>
      <c r="O22" s="199">
        <f t="shared" si="1"/>
        <v>0</v>
      </c>
    </row>
    <row r="23" spans="1:15" s="32" customFormat="1" ht="39.75" customHeight="1" x14ac:dyDescent="0.25">
      <c r="A23" s="42" t="s">
        <v>9</v>
      </c>
      <c r="B23" s="43" t="s">
        <v>33</v>
      </c>
      <c r="C23" s="44" t="s">
        <v>277</v>
      </c>
      <c r="D23" s="43" t="s">
        <v>278</v>
      </c>
      <c r="E23" s="23" t="s">
        <v>279</v>
      </c>
      <c r="F23" s="42"/>
      <c r="G23" s="45" t="s">
        <v>49</v>
      </c>
      <c r="H23" s="141" t="s">
        <v>712</v>
      </c>
      <c r="I23" s="46">
        <f>VLOOKUP(D23,[1]дойпак!$E$7:$I$217,5,0)</f>
        <v>2</v>
      </c>
      <c r="J23" s="45" t="s">
        <v>21</v>
      </c>
      <c r="K23" s="45" t="s">
        <v>37</v>
      </c>
      <c r="L23" s="196">
        <v>121.68324000000003</v>
      </c>
      <c r="M23" s="197">
        <f t="shared" si="0"/>
        <v>60.841620000000013</v>
      </c>
      <c r="N23" s="198"/>
      <c r="O23" s="199">
        <f t="shared" si="1"/>
        <v>0</v>
      </c>
    </row>
    <row r="24" spans="1:15" s="32" customFormat="1" ht="39.75" customHeight="1" x14ac:dyDescent="0.25">
      <c r="A24" s="42" t="s">
        <v>9</v>
      </c>
      <c r="B24" s="43" t="s">
        <v>33</v>
      </c>
      <c r="C24" s="44" t="s">
        <v>51</v>
      </c>
      <c r="D24" s="43" t="s">
        <v>52</v>
      </c>
      <c r="E24" s="23" t="s">
        <v>53</v>
      </c>
      <c r="F24" s="48"/>
      <c r="G24" s="45" t="s">
        <v>14</v>
      </c>
      <c r="H24" s="32" t="s">
        <v>711</v>
      </c>
      <c r="I24" s="46">
        <f>VLOOKUP(D24,[1]дойпак!$E$7:$I$217,5,0)</f>
        <v>2</v>
      </c>
      <c r="J24" s="45" t="s">
        <v>54</v>
      </c>
      <c r="K24" s="45" t="s">
        <v>37</v>
      </c>
      <c r="L24" s="196">
        <v>191.77740000000006</v>
      </c>
      <c r="M24" s="197">
        <f t="shared" si="0"/>
        <v>95.888700000000028</v>
      </c>
      <c r="N24" s="198"/>
      <c r="O24" s="199">
        <f t="shared" si="1"/>
        <v>0</v>
      </c>
    </row>
    <row r="25" spans="1:15" s="32" customFormat="1" ht="39.75" customHeight="1" x14ac:dyDescent="0.25">
      <c r="A25" s="42" t="s">
        <v>9</v>
      </c>
      <c r="B25" s="43" t="s">
        <v>55</v>
      </c>
      <c r="C25" s="44" t="s">
        <v>283</v>
      </c>
      <c r="D25" s="43" t="s">
        <v>284</v>
      </c>
      <c r="E25" s="23" t="s">
        <v>285</v>
      </c>
      <c r="F25" s="48"/>
      <c r="G25" s="45" t="s">
        <v>49</v>
      </c>
      <c r="H25" s="141" t="s">
        <v>712</v>
      </c>
      <c r="I25" s="46">
        <f>VLOOKUP(D25,[1]дойпак!$E$7:$I$217,5,0)</f>
        <v>2</v>
      </c>
      <c r="J25" s="45" t="s">
        <v>50</v>
      </c>
      <c r="K25" s="45" t="s">
        <v>37</v>
      </c>
      <c r="L25" s="196">
        <v>137.46851999999998</v>
      </c>
      <c r="M25" s="197">
        <f t="shared" si="0"/>
        <v>68.734259999999992</v>
      </c>
      <c r="N25" s="198"/>
      <c r="O25" s="199">
        <f t="shared" si="1"/>
        <v>0</v>
      </c>
    </row>
    <row r="26" spans="1:15" s="32" customFormat="1" ht="39.75" customHeight="1" x14ac:dyDescent="0.25">
      <c r="A26" s="42" t="s">
        <v>9</v>
      </c>
      <c r="B26" s="43" t="s">
        <v>55</v>
      </c>
      <c r="C26" s="44" t="s">
        <v>56</v>
      </c>
      <c r="D26" s="49" t="s">
        <v>57</v>
      </c>
      <c r="E26" s="23" t="s">
        <v>58</v>
      </c>
      <c r="F26" s="48"/>
      <c r="G26" s="45" t="s">
        <v>29</v>
      </c>
      <c r="H26" s="32" t="s">
        <v>711</v>
      </c>
      <c r="I26" s="46">
        <f>VLOOKUP(D26,[1]дойпак!$E$7:$I$217,5,0)</f>
        <v>2</v>
      </c>
      <c r="J26" s="45" t="s">
        <v>15</v>
      </c>
      <c r="K26" s="45" t="s">
        <v>37</v>
      </c>
      <c r="L26" s="196">
        <v>152.78400000000002</v>
      </c>
      <c r="M26" s="197">
        <f t="shared" si="0"/>
        <v>76.39200000000001</v>
      </c>
      <c r="N26" s="198"/>
      <c r="O26" s="199">
        <f t="shared" si="1"/>
        <v>0</v>
      </c>
    </row>
    <row r="27" spans="1:15" s="32" customFormat="1" ht="39.75" customHeight="1" x14ac:dyDescent="0.25">
      <c r="A27" s="42" t="s">
        <v>9</v>
      </c>
      <c r="B27" s="43" t="s">
        <v>55</v>
      </c>
      <c r="C27" s="44" t="s">
        <v>59</v>
      </c>
      <c r="D27" s="43" t="s">
        <v>60</v>
      </c>
      <c r="E27" s="23" t="s">
        <v>61</v>
      </c>
      <c r="F27" s="48"/>
      <c r="G27" s="45" t="s">
        <v>25</v>
      </c>
      <c r="H27" s="32" t="s">
        <v>711</v>
      </c>
      <c r="I27" s="46">
        <f>VLOOKUP(D27,[1]дойпак!$E$7:$I$217,5,0)</f>
        <v>2</v>
      </c>
      <c r="J27" s="45" t="s">
        <v>50</v>
      </c>
      <c r="K27" s="45" t="s">
        <v>37</v>
      </c>
      <c r="L27" s="196">
        <v>211.97880000000004</v>
      </c>
      <c r="M27" s="197">
        <f t="shared" si="0"/>
        <v>105.98940000000002</v>
      </c>
      <c r="N27" s="198"/>
      <c r="O27" s="199">
        <f t="shared" si="1"/>
        <v>0</v>
      </c>
    </row>
    <row r="28" spans="1:15" s="32" customFormat="1" ht="39.75" customHeight="1" x14ac:dyDescent="0.25">
      <c r="A28" s="42" t="s">
        <v>9</v>
      </c>
      <c r="B28" s="43" t="s">
        <v>33</v>
      </c>
      <c r="C28" s="44" t="s">
        <v>62</v>
      </c>
      <c r="D28" s="43" t="s">
        <v>63</v>
      </c>
      <c r="E28" s="23" t="s">
        <v>64</v>
      </c>
      <c r="F28" s="48"/>
      <c r="G28" s="45" t="s">
        <v>14</v>
      </c>
      <c r="H28" s="32" t="s">
        <v>711</v>
      </c>
      <c r="I28" s="46">
        <f>VLOOKUP(D28,[1]дойпак!$E$7:$I$217,5,0)</f>
        <v>2</v>
      </c>
      <c r="J28" s="45" t="s">
        <v>65</v>
      </c>
      <c r="K28" s="45" t="s">
        <v>37</v>
      </c>
      <c r="L28" s="196">
        <v>227.01240000000001</v>
      </c>
      <c r="M28" s="197">
        <f t="shared" si="0"/>
        <v>113.50620000000001</v>
      </c>
      <c r="N28" s="198"/>
      <c r="O28" s="199">
        <f t="shared" si="1"/>
        <v>0</v>
      </c>
    </row>
    <row r="29" spans="1:15" s="32" customFormat="1" ht="39.75" customHeight="1" x14ac:dyDescent="0.25">
      <c r="A29" s="42" t="s">
        <v>9</v>
      </c>
      <c r="B29" s="43" t="s">
        <v>33</v>
      </c>
      <c r="C29" s="44" t="s">
        <v>66</v>
      </c>
      <c r="D29" s="49" t="s">
        <v>67</v>
      </c>
      <c r="E29" s="23" t="s">
        <v>68</v>
      </c>
      <c r="F29" s="25"/>
      <c r="G29" s="45" t="s">
        <v>44</v>
      </c>
      <c r="H29" s="32" t="s">
        <v>711</v>
      </c>
      <c r="I29" s="46">
        <f>VLOOKUP(D29,[1]дойпак!$E$7:$I$217,5,0)</f>
        <v>2</v>
      </c>
      <c r="J29" s="45" t="s">
        <v>65</v>
      </c>
      <c r="K29" s="45" t="s">
        <v>37</v>
      </c>
      <c r="L29" s="196">
        <v>227.01240000000001</v>
      </c>
      <c r="M29" s="197">
        <f t="shared" si="0"/>
        <v>113.50620000000001</v>
      </c>
      <c r="N29" s="198"/>
      <c r="O29" s="199">
        <f t="shared" si="1"/>
        <v>0</v>
      </c>
    </row>
    <row r="30" spans="1:15" s="32" customFormat="1" ht="39.75" customHeight="1" x14ac:dyDescent="0.25">
      <c r="A30" s="42" t="s">
        <v>9</v>
      </c>
      <c r="B30" s="43" t="s">
        <v>33</v>
      </c>
      <c r="C30" s="44" t="s">
        <v>69</v>
      </c>
      <c r="D30" s="43" t="s">
        <v>70</v>
      </c>
      <c r="E30" s="23" t="s">
        <v>71</v>
      </c>
      <c r="F30" s="25"/>
      <c r="G30" s="45" t="s">
        <v>49</v>
      </c>
      <c r="H30" s="32" t="s">
        <v>711</v>
      </c>
      <c r="I30" s="46">
        <f>VLOOKUP(D30,[1]дойпак!$E$7:$I$217,5,0)</f>
        <v>2</v>
      </c>
      <c r="J30" s="45" t="s">
        <v>65</v>
      </c>
      <c r="K30" s="45" t="s">
        <v>37</v>
      </c>
      <c r="L30" s="196">
        <v>159.3612</v>
      </c>
      <c r="M30" s="197">
        <f t="shared" si="0"/>
        <v>79.680599999999998</v>
      </c>
      <c r="N30" s="198"/>
      <c r="O30" s="199">
        <f t="shared" si="1"/>
        <v>0</v>
      </c>
    </row>
    <row r="31" spans="1:15" s="32" customFormat="1" ht="16.5" x14ac:dyDescent="0.25">
      <c r="A31" s="124" t="s">
        <v>72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94"/>
      <c r="M31" s="194"/>
      <c r="N31" s="194"/>
      <c r="O31" s="195"/>
    </row>
    <row r="32" spans="1:15" s="38" customFormat="1" ht="41.25" customHeight="1" x14ac:dyDescent="0.25">
      <c r="A32" s="50" t="s">
        <v>73</v>
      </c>
      <c r="B32" s="51"/>
      <c r="C32" s="34" t="s">
        <v>74</v>
      </c>
      <c r="D32" s="35" t="s">
        <v>75</v>
      </c>
      <c r="E32" s="23" t="s">
        <v>76</v>
      </c>
      <c r="F32" s="50"/>
      <c r="G32" s="45" t="s">
        <v>77</v>
      </c>
      <c r="H32" s="32" t="s">
        <v>711</v>
      </c>
      <c r="I32" s="46">
        <f>VLOOKUP(D32,[1]дойпак!$E$7:$I$217,5,0)</f>
        <v>7</v>
      </c>
      <c r="J32" s="45" t="s">
        <v>15</v>
      </c>
      <c r="K32" s="45" t="s">
        <v>78</v>
      </c>
      <c r="L32" s="196">
        <v>119.12220000000001</v>
      </c>
      <c r="M32" s="197">
        <f t="shared" ref="M32:M59" si="2">L32/I32</f>
        <v>17.017457142857143</v>
      </c>
      <c r="N32" s="198"/>
      <c r="O32" s="199">
        <f t="shared" ref="O32:O59" si="3">L32*N32</f>
        <v>0</v>
      </c>
    </row>
    <row r="33" spans="1:15" s="38" customFormat="1" ht="41.25" customHeight="1" x14ac:dyDescent="0.25">
      <c r="A33" s="50" t="s">
        <v>73</v>
      </c>
      <c r="B33" s="51"/>
      <c r="C33" s="34" t="s">
        <v>83</v>
      </c>
      <c r="D33" s="35" t="s">
        <v>84</v>
      </c>
      <c r="E33" s="23" t="s">
        <v>85</v>
      </c>
      <c r="F33" s="50"/>
      <c r="G33" s="45" t="s">
        <v>86</v>
      </c>
      <c r="H33" s="32" t="s">
        <v>711</v>
      </c>
      <c r="I33" s="46">
        <f>VLOOKUP(D33,[1]дойпак!$E$7:$I$217,5,0)</f>
        <v>5</v>
      </c>
      <c r="J33" s="45" t="s">
        <v>21</v>
      </c>
      <c r="K33" s="45" t="s">
        <v>16</v>
      </c>
      <c r="L33" s="196">
        <v>121.941</v>
      </c>
      <c r="M33" s="197">
        <f t="shared" si="2"/>
        <v>24.388200000000001</v>
      </c>
      <c r="N33" s="198"/>
      <c r="O33" s="199">
        <f t="shared" si="3"/>
        <v>0</v>
      </c>
    </row>
    <row r="34" spans="1:15" s="38" customFormat="1" ht="41.25" customHeight="1" x14ac:dyDescent="0.25">
      <c r="A34" s="50" t="s">
        <v>73</v>
      </c>
      <c r="B34" s="51"/>
      <c r="C34" s="34" t="s">
        <v>295</v>
      </c>
      <c r="D34" s="35" t="s">
        <v>296</v>
      </c>
      <c r="E34" s="23" t="s">
        <v>297</v>
      </c>
      <c r="F34" s="50"/>
      <c r="G34" s="45" t="s">
        <v>96</v>
      </c>
      <c r="H34" s="32" t="s">
        <v>711</v>
      </c>
      <c r="I34" s="46">
        <f>VLOOKUP(D34,[1]дойпак!$E$7:$I$217,5,0)</f>
        <v>5</v>
      </c>
      <c r="J34" s="45" t="s">
        <v>21</v>
      </c>
      <c r="K34" s="45" t="s">
        <v>16</v>
      </c>
      <c r="L34" s="196">
        <v>130.221225</v>
      </c>
      <c r="M34" s="197">
        <f t="shared" si="2"/>
        <v>26.044245</v>
      </c>
      <c r="N34" s="198"/>
      <c r="O34" s="199">
        <f t="shared" si="3"/>
        <v>0</v>
      </c>
    </row>
    <row r="35" spans="1:15" s="38" customFormat="1" ht="41.25" customHeight="1" x14ac:dyDescent="0.25">
      <c r="A35" s="50" t="s">
        <v>73</v>
      </c>
      <c r="B35" s="51"/>
      <c r="C35" s="34" t="s">
        <v>87</v>
      </c>
      <c r="D35" s="35" t="s">
        <v>88</v>
      </c>
      <c r="E35" s="23" t="s">
        <v>89</v>
      </c>
      <c r="F35" s="50"/>
      <c r="G35" s="45" t="s">
        <v>29</v>
      </c>
      <c r="H35" s="32" t="s">
        <v>711</v>
      </c>
      <c r="I35" s="46">
        <f>VLOOKUP(D35,[1]дойпак!$E$7:$I$217,5,0)</f>
        <v>7</v>
      </c>
      <c r="J35" s="45" t="s">
        <v>21</v>
      </c>
      <c r="K35" s="45" t="s">
        <v>78</v>
      </c>
      <c r="L35" s="196">
        <v>130.63229999999999</v>
      </c>
      <c r="M35" s="197">
        <f t="shared" si="2"/>
        <v>18.661757142857141</v>
      </c>
      <c r="N35" s="198"/>
      <c r="O35" s="199">
        <f t="shared" si="3"/>
        <v>0</v>
      </c>
    </row>
    <row r="36" spans="1:15" s="38" customFormat="1" ht="41.25" customHeight="1" x14ac:dyDescent="0.25">
      <c r="A36" s="50" t="s">
        <v>73</v>
      </c>
      <c r="B36" s="51"/>
      <c r="C36" s="34" t="s">
        <v>298</v>
      </c>
      <c r="D36" s="35" t="s">
        <v>299</v>
      </c>
      <c r="E36" s="23" t="s">
        <v>300</v>
      </c>
      <c r="F36" s="50"/>
      <c r="G36" s="45" t="s">
        <v>86</v>
      </c>
      <c r="H36" s="32" t="s">
        <v>711</v>
      </c>
      <c r="I36" s="46">
        <f>VLOOKUP(D36,[1]дойпак!$E$7:$I$217,5,0)</f>
        <v>5</v>
      </c>
      <c r="J36" s="45" t="s">
        <v>50</v>
      </c>
      <c r="K36" s="45" t="s">
        <v>16</v>
      </c>
      <c r="L36" s="196">
        <v>130.221225</v>
      </c>
      <c r="M36" s="197">
        <f t="shared" si="2"/>
        <v>26.044245</v>
      </c>
      <c r="N36" s="198"/>
      <c r="O36" s="199">
        <f t="shared" si="3"/>
        <v>0</v>
      </c>
    </row>
    <row r="37" spans="1:15" s="38" customFormat="1" ht="41.25" customHeight="1" x14ac:dyDescent="0.25">
      <c r="A37" s="50" t="s">
        <v>73</v>
      </c>
      <c r="B37" s="51"/>
      <c r="C37" s="34" t="s">
        <v>79</v>
      </c>
      <c r="D37" s="35" t="s">
        <v>80</v>
      </c>
      <c r="E37" s="23" t="s">
        <v>81</v>
      </c>
      <c r="F37" s="50"/>
      <c r="G37" s="45" t="s">
        <v>82</v>
      </c>
      <c r="H37" s="32" t="s">
        <v>711</v>
      </c>
      <c r="I37" s="46">
        <f>VLOOKUP(D37,[1]дойпак!$E$7:$I$217,5,0)</f>
        <v>5</v>
      </c>
      <c r="J37" s="45" t="s">
        <v>21</v>
      </c>
      <c r="K37" s="45" t="s">
        <v>16</v>
      </c>
      <c r="L37" s="196">
        <v>132.51150000000001</v>
      </c>
      <c r="M37" s="197">
        <f t="shared" si="2"/>
        <v>26.502300000000002</v>
      </c>
      <c r="N37" s="198"/>
      <c r="O37" s="199">
        <f t="shared" si="3"/>
        <v>0</v>
      </c>
    </row>
    <row r="38" spans="1:15" s="38" customFormat="1" ht="41.25" customHeight="1" x14ac:dyDescent="0.25">
      <c r="A38" s="50" t="s">
        <v>73</v>
      </c>
      <c r="B38" s="51"/>
      <c r="C38" s="34" t="s">
        <v>90</v>
      </c>
      <c r="D38" s="35" t="s">
        <v>91</v>
      </c>
      <c r="E38" s="23" t="s">
        <v>92</v>
      </c>
      <c r="F38" s="50"/>
      <c r="G38" s="45" t="s">
        <v>20</v>
      </c>
      <c r="H38" s="32" t="s">
        <v>711</v>
      </c>
      <c r="I38" s="46">
        <f>VLOOKUP(D38,[1]дойпак!$E$7:$I$217,5,0)</f>
        <v>5</v>
      </c>
      <c r="J38" s="45" t="s">
        <v>21</v>
      </c>
      <c r="K38" s="45" t="s">
        <v>16</v>
      </c>
      <c r="L38" s="196">
        <v>111.37050000000001</v>
      </c>
      <c r="M38" s="197">
        <f t="shared" si="2"/>
        <v>22.274100000000001</v>
      </c>
      <c r="N38" s="198"/>
      <c r="O38" s="199">
        <f t="shared" si="3"/>
        <v>0</v>
      </c>
    </row>
    <row r="39" spans="1:15" s="38" customFormat="1" ht="41.25" customHeight="1" x14ac:dyDescent="0.25">
      <c r="A39" s="50" t="s">
        <v>73</v>
      </c>
      <c r="B39" s="51"/>
      <c r="C39" s="34" t="s">
        <v>93</v>
      </c>
      <c r="D39" s="35" t="s">
        <v>94</v>
      </c>
      <c r="E39" s="23" t="s">
        <v>95</v>
      </c>
      <c r="F39" s="50"/>
      <c r="G39" s="45" t="s">
        <v>96</v>
      </c>
      <c r="H39" s="32" t="s">
        <v>711</v>
      </c>
      <c r="I39" s="46">
        <f>VLOOKUP(D39,[1]дойпак!$E$7:$I$217,5,0)</f>
        <v>5</v>
      </c>
      <c r="J39" s="45" t="s">
        <v>15</v>
      </c>
      <c r="K39" s="45" t="s">
        <v>16</v>
      </c>
      <c r="L39" s="196">
        <v>111.37050000000001</v>
      </c>
      <c r="M39" s="197">
        <f t="shared" si="2"/>
        <v>22.274100000000001</v>
      </c>
      <c r="N39" s="198"/>
      <c r="O39" s="199">
        <f t="shared" si="3"/>
        <v>0</v>
      </c>
    </row>
    <row r="40" spans="1:15" s="38" customFormat="1" ht="41.25" customHeight="1" x14ac:dyDescent="0.25">
      <c r="A40" s="50" t="s">
        <v>73</v>
      </c>
      <c r="B40" s="51"/>
      <c r="C40" s="34" t="s">
        <v>97</v>
      </c>
      <c r="D40" s="35" t="s">
        <v>98</v>
      </c>
      <c r="E40" s="23" t="s">
        <v>99</v>
      </c>
      <c r="F40" s="50"/>
      <c r="G40" s="45" t="s">
        <v>14</v>
      </c>
      <c r="H40" s="32" t="s">
        <v>711</v>
      </c>
      <c r="I40" s="46">
        <f>VLOOKUP(D40,[1]дойпак!$E$7:$I$217,5,0)</f>
        <v>5</v>
      </c>
      <c r="J40" s="45" t="s">
        <v>15</v>
      </c>
      <c r="K40" s="45" t="s">
        <v>16</v>
      </c>
      <c r="L40" s="196">
        <v>111.37050000000001</v>
      </c>
      <c r="M40" s="197">
        <f t="shared" si="2"/>
        <v>22.274100000000001</v>
      </c>
      <c r="N40" s="198"/>
      <c r="O40" s="199">
        <f t="shared" si="3"/>
        <v>0</v>
      </c>
    </row>
    <row r="41" spans="1:15" s="38" customFormat="1" ht="41.25" customHeight="1" x14ac:dyDescent="0.25">
      <c r="A41" s="50" t="s">
        <v>73</v>
      </c>
      <c r="B41" s="51"/>
      <c r="C41" s="34" t="s">
        <v>100</v>
      </c>
      <c r="D41" s="35" t="s">
        <v>101</v>
      </c>
      <c r="E41" s="23" t="s">
        <v>102</v>
      </c>
      <c r="F41" s="50"/>
      <c r="G41" s="45" t="s">
        <v>103</v>
      </c>
      <c r="H41" s="32" t="s">
        <v>711</v>
      </c>
      <c r="I41" s="46">
        <f>VLOOKUP(D41,[1]дойпак!$E$7:$I$217,5,0)</f>
        <v>5</v>
      </c>
      <c r="J41" s="45" t="s">
        <v>50</v>
      </c>
      <c r="K41" s="45" t="s">
        <v>16</v>
      </c>
      <c r="L41" s="196">
        <v>127.81349999999999</v>
      </c>
      <c r="M41" s="197">
        <f t="shared" si="2"/>
        <v>25.5627</v>
      </c>
      <c r="N41" s="198"/>
      <c r="O41" s="199">
        <f t="shared" si="3"/>
        <v>0</v>
      </c>
    </row>
    <row r="42" spans="1:15" s="38" customFormat="1" ht="41.25" customHeight="1" x14ac:dyDescent="0.25">
      <c r="A42" s="50" t="s">
        <v>73</v>
      </c>
      <c r="B42" s="51"/>
      <c r="C42" s="34" t="s">
        <v>104</v>
      </c>
      <c r="D42" s="35" t="s">
        <v>105</v>
      </c>
      <c r="E42" s="23" t="s">
        <v>106</v>
      </c>
      <c r="F42" s="50"/>
      <c r="G42" s="45" t="s">
        <v>20</v>
      </c>
      <c r="H42" s="32" t="s">
        <v>711</v>
      </c>
      <c r="I42" s="46">
        <f>VLOOKUP(D42,[1]дойпак!$E$7:$I$217,5,0)</f>
        <v>5</v>
      </c>
      <c r="J42" s="45" t="s">
        <v>50</v>
      </c>
      <c r="K42" s="45" t="s">
        <v>16</v>
      </c>
      <c r="L42" s="196">
        <v>101.97450000000001</v>
      </c>
      <c r="M42" s="197">
        <f t="shared" si="2"/>
        <v>20.3949</v>
      </c>
      <c r="N42" s="198"/>
      <c r="O42" s="199">
        <f t="shared" si="3"/>
        <v>0</v>
      </c>
    </row>
    <row r="43" spans="1:15" s="38" customFormat="1" ht="41.25" customHeight="1" x14ac:dyDescent="0.25">
      <c r="A43" s="50" t="s">
        <v>73</v>
      </c>
      <c r="B43" s="51"/>
      <c r="C43" s="34" t="s">
        <v>107</v>
      </c>
      <c r="D43" s="35" t="s">
        <v>108</v>
      </c>
      <c r="E43" s="23" t="s">
        <v>109</v>
      </c>
      <c r="F43" s="50"/>
      <c r="G43" s="45" t="s">
        <v>49</v>
      </c>
      <c r="H43" s="32" t="s">
        <v>711</v>
      </c>
      <c r="I43" s="46">
        <f>VLOOKUP(D43,[1]дойпак!$E$7:$I$217,5,0)</f>
        <v>7</v>
      </c>
      <c r="J43" s="45" t="s">
        <v>50</v>
      </c>
      <c r="K43" s="45" t="s">
        <v>78</v>
      </c>
      <c r="L43" s="196">
        <v>97.746300000000019</v>
      </c>
      <c r="M43" s="197">
        <f t="shared" si="2"/>
        <v>13.963757142857146</v>
      </c>
      <c r="N43" s="198"/>
      <c r="O43" s="199">
        <f t="shared" si="3"/>
        <v>0</v>
      </c>
    </row>
    <row r="44" spans="1:15" s="38" customFormat="1" ht="41.25" customHeight="1" x14ac:dyDescent="0.25">
      <c r="A44" s="50" t="s">
        <v>73</v>
      </c>
      <c r="B44" s="51"/>
      <c r="C44" s="34" t="s">
        <v>314</v>
      </c>
      <c r="D44" s="35" t="s">
        <v>315</v>
      </c>
      <c r="E44" s="23" t="s">
        <v>316</v>
      </c>
      <c r="F44" s="50"/>
      <c r="G44" s="45" t="s">
        <v>317</v>
      </c>
      <c r="H44" s="141" t="s">
        <v>712</v>
      </c>
      <c r="I44" s="46">
        <f>VLOOKUP(D44,[1]дойпак!$E$7:$I$217,5,0)</f>
        <v>5</v>
      </c>
      <c r="J44" s="45" t="s">
        <v>50</v>
      </c>
      <c r="K44" s="45" t="s">
        <v>16</v>
      </c>
      <c r="L44" s="196">
        <v>130.221225</v>
      </c>
      <c r="M44" s="197">
        <f t="shared" si="2"/>
        <v>26.044245</v>
      </c>
      <c r="N44" s="198"/>
      <c r="O44" s="199">
        <f t="shared" si="3"/>
        <v>0</v>
      </c>
    </row>
    <row r="45" spans="1:15" s="38" customFormat="1" ht="41.25" customHeight="1" x14ac:dyDescent="0.25">
      <c r="A45" s="50" t="s">
        <v>73</v>
      </c>
      <c r="B45" s="51"/>
      <c r="C45" s="34" t="s">
        <v>110</v>
      </c>
      <c r="D45" s="35" t="s">
        <v>111</v>
      </c>
      <c r="E45" s="23" t="s">
        <v>112</v>
      </c>
      <c r="F45" s="50"/>
      <c r="G45" s="45" t="s">
        <v>20</v>
      </c>
      <c r="H45" s="32" t="s">
        <v>711</v>
      </c>
      <c r="I45" s="46">
        <f>VLOOKUP(D45,[1]дойпак!$E$7:$I$217,5,0)</f>
        <v>7</v>
      </c>
      <c r="J45" s="45" t="s">
        <v>50</v>
      </c>
      <c r="K45" s="45" t="s">
        <v>78</v>
      </c>
      <c r="L45" s="196">
        <v>97.746300000000019</v>
      </c>
      <c r="M45" s="197">
        <f t="shared" si="2"/>
        <v>13.963757142857146</v>
      </c>
      <c r="N45" s="198"/>
      <c r="O45" s="199">
        <f t="shared" si="3"/>
        <v>0</v>
      </c>
    </row>
    <row r="46" spans="1:15" s="38" customFormat="1" ht="41.25" customHeight="1" x14ac:dyDescent="0.25">
      <c r="A46" s="50" t="s">
        <v>73</v>
      </c>
      <c r="B46" s="51"/>
      <c r="C46" s="34" t="s">
        <v>113</v>
      </c>
      <c r="D46" s="35" t="s">
        <v>114</v>
      </c>
      <c r="E46" s="23" t="s">
        <v>115</v>
      </c>
      <c r="F46" s="50"/>
      <c r="G46" s="45" t="s">
        <v>86</v>
      </c>
      <c r="H46" s="32" t="s">
        <v>711</v>
      </c>
      <c r="I46" s="46">
        <f>VLOOKUP(D46,[1]дойпак!$E$7:$I$217,5,0)</f>
        <v>5</v>
      </c>
      <c r="J46" s="45" t="s">
        <v>15</v>
      </c>
      <c r="K46" s="45" t="s">
        <v>16</v>
      </c>
      <c r="L46" s="196">
        <v>127.81349999999999</v>
      </c>
      <c r="M46" s="197">
        <f t="shared" si="2"/>
        <v>25.5627</v>
      </c>
      <c r="N46" s="198"/>
      <c r="O46" s="199">
        <f t="shared" si="3"/>
        <v>0</v>
      </c>
    </row>
    <row r="47" spans="1:15" s="38" customFormat="1" ht="41.25" customHeight="1" x14ac:dyDescent="0.25">
      <c r="A47" s="50" t="s">
        <v>73</v>
      </c>
      <c r="B47" s="51"/>
      <c r="C47" s="34" t="s">
        <v>116</v>
      </c>
      <c r="D47" s="35" t="s">
        <v>117</v>
      </c>
      <c r="E47" s="23" t="s">
        <v>118</v>
      </c>
      <c r="F47" s="50"/>
      <c r="G47" s="45" t="s">
        <v>119</v>
      </c>
      <c r="H47" s="32" t="s">
        <v>711</v>
      </c>
      <c r="I47" s="46">
        <f>VLOOKUP(D47,[1]дойпак!$E$7:$I$217,5,0)</f>
        <v>7</v>
      </c>
      <c r="J47" s="45" t="s">
        <v>50</v>
      </c>
      <c r="K47" s="45" t="s">
        <v>78</v>
      </c>
      <c r="L47" s="196">
        <v>99.390600000000006</v>
      </c>
      <c r="M47" s="197">
        <f t="shared" si="2"/>
        <v>14.198657142857144</v>
      </c>
      <c r="N47" s="198"/>
      <c r="O47" s="199">
        <f t="shared" si="3"/>
        <v>0</v>
      </c>
    </row>
    <row r="48" spans="1:15" s="38" customFormat="1" ht="41.25" customHeight="1" x14ac:dyDescent="0.25">
      <c r="A48" s="50" t="s">
        <v>73</v>
      </c>
      <c r="B48" s="51"/>
      <c r="C48" s="34" t="s">
        <v>120</v>
      </c>
      <c r="D48" s="35" t="s">
        <v>121</v>
      </c>
      <c r="E48" s="23" t="s">
        <v>122</v>
      </c>
      <c r="F48" s="50"/>
      <c r="G48" s="45" t="s">
        <v>25</v>
      </c>
      <c r="H48" s="32" t="s">
        <v>711</v>
      </c>
      <c r="I48" s="46">
        <f>VLOOKUP(D48,[1]дойпак!$E$7:$I$217,5,0)</f>
        <v>7</v>
      </c>
      <c r="J48" s="45" t="s">
        <v>15</v>
      </c>
      <c r="K48" s="45" t="s">
        <v>78</v>
      </c>
      <c r="L48" s="196">
        <v>119.12220000000001</v>
      </c>
      <c r="M48" s="197">
        <f t="shared" si="2"/>
        <v>17.017457142857143</v>
      </c>
      <c r="N48" s="198"/>
      <c r="O48" s="199">
        <f t="shared" si="3"/>
        <v>0</v>
      </c>
    </row>
    <row r="49" spans="1:15" s="38" customFormat="1" ht="41.25" customHeight="1" x14ac:dyDescent="0.25">
      <c r="A49" s="50" t="s">
        <v>73</v>
      </c>
      <c r="B49" s="51"/>
      <c r="C49" s="34" t="s">
        <v>123</v>
      </c>
      <c r="D49" s="35" t="s">
        <v>124</v>
      </c>
      <c r="E49" s="23" t="s">
        <v>125</v>
      </c>
      <c r="F49" s="50"/>
      <c r="G49" s="45" t="s">
        <v>96</v>
      </c>
      <c r="H49" s="32" t="s">
        <v>711</v>
      </c>
      <c r="I49" s="46">
        <f>VLOOKUP(D49,[1]дойпак!$E$7:$I$217,5,0)</f>
        <v>7</v>
      </c>
      <c r="J49" s="45" t="s">
        <v>45</v>
      </c>
      <c r="K49" s="45" t="s">
        <v>78</v>
      </c>
      <c r="L49" s="196">
        <v>105.96780000000001</v>
      </c>
      <c r="M49" s="197">
        <f t="shared" si="2"/>
        <v>15.138257142857144</v>
      </c>
      <c r="N49" s="198"/>
      <c r="O49" s="199">
        <f t="shared" si="3"/>
        <v>0</v>
      </c>
    </row>
    <row r="50" spans="1:15" s="38" customFormat="1" ht="41.25" customHeight="1" x14ac:dyDescent="0.25">
      <c r="A50" s="50" t="s">
        <v>73</v>
      </c>
      <c r="B50" s="51"/>
      <c r="C50" s="34" t="s">
        <v>131</v>
      </c>
      <c r="D50" s="35" t="s">
        <v>132</v>
      </c>
      <c r="E50" s="23" t="s">
        <v>133</v>
      </c>
      <c r="F50" s="50"/>
      <c r="G50" s="45" t="s">
        <v>14</v>
      </c>
      <c r="H50" s="32" t="s">
        <v>711</v>
      </c>
      <c r="I50" s="46">
        <f>VLOOKUP(D50,[1]дойпак!$E$7:$I$217,5,0)</f>
        <v>5</v>
      </c>
      <c r="J50" s="45" t="s">
        <v>45</v>
      </c>
      <c r="K50" s="45" t="s">
        <v>16</v>
      </c>
      <c r="L50" s="196">
        <v>89.055000000000007</v>
      </c>
      <c r="M50" s="197">
        <f t="shared" si="2"/>
        <v>17.811</v>
      </c>
      <c r="N50" s="198"/>
      <c r="O50" s="199">
        <f t="shared" si="3"/>
        <v>0</v>
      </c>
    </row>
    <row r="51" spans="1:15" s="38" customFormat="1" ht="41.25" customHeight="1" x14ac:dyDescent="0.25">
      <c r="A51" s="50" t="s">
        <v>73</v>
      </c>
      <c r="B51" s="51"/>
      <c r="C51" s="34" t="s">
        <v>126</v>
      </c>
      <c r="D51" s="35" t="s">
        <v>127</v>
      </c>
      <c r="E51" s="23" t="s">
        <v>128</v>
      </c>
      <c r="F51" s="50"/>
      <c r="G51" s="45" t="s">
        <v>129</v>
      </c>
      <c r="H51" s="32" t="s">
        <v>711</v>
      </c>
      <c r="I51" s="46">
        <f>VLOOKUP(D51,[1]дойпак!$E$7:$I$217,5,0)</f>
        <v>7</v>
      </c>
      <c r="J51" s="45" t="s">
        <v>130</v>
      </c>
      <c r="K51" s="45" t="s">
        <v>78</v>
      </c>
      <c r="L51" s="196">
        <v>97.746300000000019</v>
      </c>
      <c r="M51" s="197">
        <f t="shared" si="2"/>
        <v>13.963757142857146</v>
      </c>
      <c r="N51" s="198"/>
      <c r="O51" s="199">
        <f t="shared" si="3"/>
        <v>0</v>
      </c>
    </row>
    <row r="52" spans="1:15" s="38" customFormat="1" ht="41.25" customHeight="1" x14ac:dyDescent="0.25">
      <c r="A52" s="50" t="s">
        <v>73</v>
      </c>
      <c r="B52" s="51"/>
      <c r="C52" s="34" t="s">
        <v>134</v>
      </c>
      <c r="D52" s="35" t="s">
        <v>135</v>
      </c>
      <c r="E52" s="23" t="s">
        <v>136</v>
      </c>
      <c r="F52" s="50"/>
      <c r="G52" s="45" t="s">
        <v>44</v>
      </c>
      <c r="H52" s="32" t="s">
        <v>711</v>
      </c>
      <c r="I52" s="46">
        <f>VLOOKUP(D52,[1]дойпак!$E$7:$I$217,5,0)</f>
        <v>5</v>
      </c>
      <c r="J52" s="45" t="s">
        <v>15</v>
      </c>
      <c r="K52" s="45" t="s">
        <v>16</v>
      </c>
      <c r="L52" s="196">
        <v>127.81349999999999</v>
      </c>
      <c r="M52" s="197">
        <f t="shared" si="2"/>
        <v>25.5627</v>
      </c>
      <c r="N52" s="198"/>
      <c r="O52" s="199">
        <f t="shared" si="3"/>
        <v>0</v>
      </c>
    </row>
    <row r="53" spans="1:15" s="38" customFormat="1" ht="41.25" customHeight="1" x14ac:dyDescent="0.25">
      <c r="A53" s="50" t="s">
        <v>73</v>
      </c>
      <c r="B53" s="51"/>
      <c r="C53" s="34" t="s">
        <v>137</v>
      </c>
      <c r="D53" s="35" t="s">
        <v>138</v>
      </c>
      <c r="E53" s="23" t="s">
        <v>139</v>
      </c>
      <c r="F53" s="50"/>
      <c r="G53" s="45" t="s">
        <v>129</v>
      </c>
      <c r="H53" s="32" t="s">
        <v>711</v>
      </c>
      <c r="I53" s="46">
        <f>VLOOKUP(D53,[1]дойпак!$E$7:$I$217,5,0)</f>
        <v>5</v>
      </c>
      <c r="J53" s="45" t="s">
        <v>21</v>
      </c>
      <c r="K53" s="45" t="s">
        <v>16</v>
      </c>
      <c r="L53" s="196">
        <v>127.81349999999999</v>
      </c>
      <c r="M53" s="197">
        <f t="shared" si="2"/>
        <v>25.5627</v>
      </c>
      <c r="N53" s="198"/>
      <c r="O53" s="199">
        <f t="shared" si="3"/>
        <v>0</v>
      </c>
    </row>
    <row r="54" spans="1:15" s="38" customFormat="1" ht="41.25" customHeight="1" x14ac:dyDescent="0.25">
      <c r="A54" s="50" t="s">
        <v>73</v>
      </c>
      <c r="B54" s="51"/>
      <c r="C54" s="34" t="s">
        <v>140</v>
      </c>
      <c r="D54" s="35" t="s">
        <v>141</v>
      </c>
      <c r="E54" s="23" t="s">
        <v>142</v>
      </c>
      <c r="F54" s="50"/>
      <c r="G54" s="45" t="s">
        <v>96</v>
      </c>
      <c r="H54" s="32" t="s">
        <v>711</v>
      </c>
      <c r="I54" s="46">
        <f>VLOOKUP(D54,[1]дойпак!$E$7:$I$217,5,0)</f>
        <v>5</v>
      </c>
      <c r="J54" s="45" t="s">
        <v>15</v>
      </c>
      <c r="K54" s="45" t="s">
        <v>16</v>
      </c>
      <c r="L54" s="196">
        <v>127.81349999999999</v>
      </c>
      <c r="M54" s="197">
        <f t="shared" si="2"/>
        <v>25.5627</v>
      </c>
      <c r="N54" s="198"/>
      <c r="O54" s="199">
        <f t="shared" si="3"/>
        <v>0</v>
      </c>
    </row>
    <row r="55" spans="1:15" s="38" customFormat="1" ht="41.25" customHeight="1" x14ac:dyDescent="0.25">
      <c r="A55" s="50" t="s">
        <v>73</v>
      </c>
      <c r="B55" s="51"/>
      <c r="C55" s="34" t="s">
        <v>143</v>
      </c>
      <c r="D55" s="35" t="s">
        <v>144</v>
      </c>
      <c r="E55" s="23" t="s">
        <v>145</v>
      </c>
      <c r="F55" s="50"/>
      <c r="G55" s="45" t="s">
        <v>146</v>
      </c>
      <c r="H55" s="32" t="s">
        <v>711</v>
      </c>
      <c r="I55" s="46">
        <f>VLOOKUP(D55,[1]дойпак!$E$7:$I$217,5,0)</f>
        <v>5</v>
      </c>
      <c r="J55" s="45" t="s">
        <v>15</v>
      </c>
      <c r="K55" s="45" t="s">
        <v>16</v>
      </c>
      <c r="L55" s="196">
        <v>127.81349999999999</v>
      </c>
      <c r="M55" s="197">
        <f t="shared" si="2"/>
        <v>25.5627</v>
      </c>
      <c r="N55" s="198"/>
      <c r="O55" s="199">
        <f t="shared" si="3"/>
        <v>0</v>
      </c>
    </row>
    <row r="56" spans="1:15" s="38" customFormat="1" ht="41.25" customHeight="1" x14ac:dyDescent="0.25">
      <c r="A56" s="50" t="s">
        <v>73</v>
      </c>
      <c r="B56" s="51"/>
      <c r="C56" s="34" t="s">
        <v>147</v>
      </c>
      <c r="D56" s="35" t="s">
        <v>148</v>
      </c>
      <c r="E56" s="23" t="s">
        <v>149</v>
      </c>
      <c r="F56" s="50"/>
      <c r="G56" s="45" t="s">
        <v>150</v>
      </c>
      <c r="H56" s="32" t="s">
        <v>711</v>
      </c>
      <c r="I56" s="46">
        <f>VLOOKUP(D56,[1]дойпак!$E$7:$I$217,5,0)</f>
        <v>5</v>
      </c>
      <c r="J56" s="45" t="s">
        <v>15</v>
      </c>
      <c r="K56" s="45" t="s">
        <v>16</v>
      </c>
      <c r="L56" s="196">
        <v>139.55850000000001</v>
      </c>
      <c r="M56" s="197">
        <f t="shared" si="2"/>
        <v>27.911700000000003</v>
      </c>
      <c r="N56" s="198"/>
      <c r="O56" s="199">
        <f t="shared" si="3"/>
        <v>0</v>
      </c>
    </row>
    <row r="57" spans="1:15" s="38" customFormat="1" ht="41.25" customHeight="1" x14ac:dyDescent="0.25">
      <c r="A57" s="50" t="s">
        <v>73</v>
      </c>
      <c r="B57" s="51"/>
      <c r="C57" s="34" t="s">
        <v>687</v>
      </c>
      <c r="D57" s="35" t="s">
        <v>688</v>
      </c>
      <c r="E57" s="23" t="s">
        <v>686</v>
      </c>
      <c r="F57" s="50"/>
      <c r="G57" s="45" t="s">
        <v>44</v>
      </c>
      <c r="H57" s="32" t="s">
        <v>711</v>
      </c>
      <c r="I57" s="46">
        <f>VLOOKUP(D57,[1]дойпак!$E$7:$I$217,5,0)</f>
        <v>7</v>
      </c>
      <c r="J57" s="45" t="s">
        <v>15</v>
      </c>
      <c r="K57" s="45" t="s">
        <v>78</v>
      </c>
      <c r="L57" s="196">
        <v>183.2499</v>
      </c>
      <c r="M57" s="197">
        <f t="shared" si="2"/>
        <v>26.178557142857141</v>
      </c>
      <c r="N57" s="198"/>
      <c r="O57" s="199">
        <f t="shared" si="3"/>
        <v>0</v>
      </c>
    </row>
    <row r="58" spans="1:15" s="38" customFormat="1" ht="41.25" customHeight="1" x14ac:dyDescent="0.25">
      <c r="A58" s="50" t="s">
        <v>73</v>
      </c>
      <c r="B58" s="51"/>
      <c r="C58" s="34" t="s">
        <v>151</v>
      </c>
      <c r="D58" s="35" t="s">
        <v>152</v>
      </c>
      <c r="E58" s="23" t="s">
        <v>153</v>
      </c>
      <c r="F58" s="50"/>
      <c r="G58" s="45" t="s">
        <v>86</v>
      </c>
      <c r="H58" s="32" t="s">
        <v>711</v>
      </c>
      <c r="I58" s="46">
        <f>VLOOKUP(D58,[1]дойпак!$E$7:$I$217,5,0)</f>
        <v>7</v>
      </c>
      <c r="J58" s="45" t="s">
        <v>21</v>
      </c>
      <c r="K58" s="45" t="s">
        <v>78</v>
      </c>
      <c r="L58" s="196">
        <v>183.2499</v>
      </c>
      <c r="M58" s="197">
        <f t="shared" si="2"/>
        <v>26.178557142857141</v>
      </c>
      <c r="N58" s="198"/>
      <c r="O58" s="199">
        <f t="shared" si="3"/>
        <v>0</v>
      </c>
    </row>
    <row r="59" spans="1:15" s="38" customFormat="1" ht="41.25" customHeight="1" x14ac:dyDescent="0.25">
      <c r="A59" s="50" t="s">
        <v>73</v>
      </c>
      <c r="B59" s="51"/>
      <c r="C59" s="34" t="s">
        <v>154</v>
      </c>
      <c r="D59" s="35" t="s">
        <v>155</v>
      </c>
      <c r="E59" s="23" t="s">
        <v>156</v>
      </c>
      <c r="F59" s="50"/>
      <c r="G59" s="45" t="s">
        <v>25</v>
      </c>
      <c r="H59" s="32" t="s">
        <v>711</v>
      </c>
      <c r="I59" s="46">
        <f>VLOOKUP(D59,[1]дойпак!$E$7:$I$217,5,0)</f>
        <v>5</v>
      </c>
      <c r="J59" s="45" t="s">
        <v>15</v>
      </c>
      <c r="K59" s="45" t="s">
        <v>16</v>
      </c>
      <c r="L59" s="196">
        <v>127.81349999999999</v>
      </c>
      <c r="M59" s="197">
        <f t="shared" si="2"/>
        <v>25.5627</v>
      </c>
      <c r="N59" s="198"/>
      <c r="O59" s="199">
        <f t="shared" si="3"/>
        <v>0</v>
      </c>
    </row>
    <row r="60" spans="1:15" s="32" customFormat="1" ht="17.25" thickBot="1" x14ac:dyDescent="0.3">
      <c r="A60" s="124" t="s">
        <v>157</v>
      </c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94"/>
      <c r="M60" s="194"/>
      <c r="N60" s="194"/>
      <c r="O60" s="195"/>
    </row>
    <row r="61" spans="1:15" s="32" customFormat="1" ht="39.75" customHeight="1" thickBot="1" x14ac:dyDescent="0.3">
      <c r="A61" s="25" t="s">
        <v>158</v>
      </c>
      <c r="B61" s="27"/>
      <c r="C61" s="34" t="s">
        <v>357</v>
      </c>
      <c r="D61" s="35" t="s">
        <v>358</v>
      </c>
      <c r="E61" s="23" t="s">
        <v>359</v>
      </c>
      <c r="F61" s="25"/>
      <c r="G61" s="25" t="s">
        <v>360</v>
      </c>
      <c r="H61" s="141" t="s">
        <v>712</v>
      </c>
      <c r="I61" s="46">
        <f>VLOOKUP(D61,[1]дойпак!$E$7:$I$217,5,0)</f>
        <v>1</v>
      </c>
      <c r="J61" s="45" t="s">
        <v>21</v>
      </c>
      <c r="K61" s="64" t="s">
        <v>689</v>
      </c>
      <c r="L61" s="196">
        <v>121.92988500000004</v>
      </c>
      <c r="M61" s="197">
        <f t="shared" ref="M61:M78" si="4">L61/I61</f>
        <v>121.92988500000004</v>
      </c>
      <c r="N61" s="198"/>
      <c r="O61" s="199">
        <f t="shared" ref="O61:O78" si="5">L61*N61</f>
        <v>0</v>
      </c>
    </row>
    <row r="62" spans="1:15" s="32" customFormat="1" ht="39.75" customHeight="1" thickBot="1" x14ac:dyDescent="0.3">
      <c r="A62" s="25" t="s">
        <v>158</v>
      </c>
      <c r="B62" s="27"/>
      <c r="C62" s="34" t="s">
        <v>159</v>
      </c>
      <c r="D62" s="35" t="s">
        <v>160</v>
      </c>
      <c r="E62" s="23" t="s">
        <v>161</v>
      </c>
      <c r="F62" s="25"/>
      <c r="G62" s="25" t="s">
        <v>14</v>
      </c>
      <c r="H62" s="32" t="s">
        <v>711</v>
      </c>
      <c r="I62" s="46">
        <f>VLOOKUP(D62,[1]дойпак!$E$7:$I$217,5,0)</f>
        <v>1</v>
      </c>
      <c r="J62" s="45" t="s">
        <v>45</v>
      </c>
      <c r="K62" s="64" t="s">
        <v>689</v>
      </c>
      <c r="L62" s="196">
        <v>162.88470000000004</v>
      </c>
      <c r="M62" s="197">
        <f t="shared" si="4"/>
        <v>162.88470000000004</v>
      </c>
      <c r="N62" s="198"/>
      <c r="O62" s="199">
        <f t="shared" si="5"/>
        <v>0</v>
      </c>
    </row>
    <row r="63" spans="1:15" s="32" customFormat="1" ht="39.75" customHeight="1" thickBot="1" x14ac:dyDescent="0.3">
      <c r="A63" s="25" t="s">
        <v>158</v>
      </c>
      <c r="B63" s="27"/>
      <c r="C63" s="34" t="s">
        <v>162</v>
      </c>
      <c r="D63" s="35" t="s">
        <v>163</v>
      </c>
      <c r="E63" s="23" t="s">
        <v>164</v>
      </c>
      <c r="F63" s="25"/>
      <c r="G63" s="25" t="s">
        <v>20</v>
      </c>
      <c r="H63" s="32" t="s">
        <v>711</v>
      </c>
      <c r="I63" s="46">
        <f>VLOOKUP(D63,[1]дойпак!$E$7:$I$217,5,0)</f>
        <v>1</v>
      </c>
      <c r="J63" s="45" t="s">
        <v>45</v>
      </c>
      <c r="K63" s="64" t="s">
        <v>689</v>
      </c>
      <c r="L63" s="196">
        <v>121.54230000000003</v>
      </c>
      <c r="M63" s="197">
        <f t="shared" si="4"/>
        <v>121.54230000000003</v>
      </c>
      <c r="N63" s="198"/>
      <c r="O63" s="199">
        <f t="shared" si="5"/>
        <v>0</v>
      </c>
    </row>
    <row r="64" spans="1:15" s="32" customFormat="1" ht="39.75" customHeight="1" thickBot="1" x14ac:dyDescent="0.3">
      <c r="A64" s="25" t="s">
        <v>158</v>
      </c>
      <c r="B64" s="27"/>
      <c r="C64" s="34" t="s">
        <v>165</v>
      </c>
      <c r="D64" s="35" t="s">
        <v>166</v>
      </c>
      <c r="E64" s="23" t="s">
        <v>167</v>
      </c>
      <c r="F64" s="25"/>
      <c r="G64" s="25" t="s">
        <v>96</v>
      </c>
      <c r="H64" s="32" t="s">
        <v>711</v>
      </c>
      <c r="I64" s="46">
        <f>VLOOKUP(D64,[1]дойпак!$E$7:$I$217,5,0)</f>
        <v>1</v>
      </c>
      <c r="J64" s="45" t="s">
        <v>15</v>
      </c>
      <c r="K64" s="64" t="s">
        <v>689</v>
      </c>
      <c r="L64" s="196">
        <v>129.29399999999998</v>
      </c>
      <c r="M64" s="197">
        <f t="shared" si="4"/>
        <v>129.29399999999998</v>
      </c>
      <c r="N64" s="198"/>
      <c r="O64" s="199">
        <f t="shared" si="5"/>
        <v>0</v>
      </c>
    </row>
    <row r="65" spans="1:15" s="32" customFormat="1" ht="39.75" customHeight="1" thickBot="1" x14ac:dyDescent="0.3">
      <c r="A65" s="25" t="s">
        <v>158</v>
      </c>
      <c r="B65" s="27"/>
      <c r="C65" s="34" t="s">
        <v>218</v>
      </c>
      <c r="D65" s="35" t="s">
        <v>385</v>
      </c>
      <c r="E65" s="23" t="s">
        <v>386</v>
      </c>
      <c r="F65" s="25"/>
      <c r="G65" s="25" t="s">
        <v>360</v>
      </c>
      <c r="H65" s="32" t="s">
        <v>713</v>
      </c>
      <c r="I65" s="46">
        <f>VLOOKUP(D65,[1]дойпак!$E$7:$I$217,5,0)</f>
        <v>1</v>
      </c>
      <c r="J65" s="45" t="s">
        <v>45</v>
      </c>
      <c r="K65" s="64" t="s">
        <v>689</v>
      </c>
      <c r="L65" s="196">
        <v>115.43490000000003</v>
      </c>
      <c r="M65" s="197">
        <f t="shared" si="4"/>
        <v>115.43490000000003</v>
      </c>
      <c r="N65" s="198"/>
      <c r="O65" s="199">
        <f t="shared" si="5"/>
        <v>0</v>
      </c>
    </row>
    <row r="66" spans="1:15" s="32" customFormat="1" ht="39.75" customHeight="1" thickBot="1" x14ac:dyDescent="0.3">
      <c r="A66" s="25" t="s">
        <v>158</v>
      </c>
      <c r="B66" s="27"/>
      <c r="C66" s="34" t="s">
        <v>387</v>
      </c>
      <c r="D66" s="35" t="s">
        <v>388</v>
      </c>
      <c r="E66" s="23" t="s">
        <v>389</v>
      </c>
      <c r="F66" s="25"/>
      <c r="G66" s="25" t="s">
        <v>29</v>
      </c>
      <c r="H66" s="141" t="s">
        <v>712</v>
      </c>
      <c r="I66" s="46">
        <f>VLOOKUP(D66,[1]дойпак!$E$7:$I$217,5,0)</f>
        <v>1</v>
      </c>
      <c r="J66" s="45" t="s">
        <v>45</v>
      </c>
      <c r="K66" s="64" t="s">
        <v>689</v>
      </c>
      <c r="L66" s="196">
        <v>186.55087500000002</v>
      </c>
      <c r="M66" s="197">
        <f t="shared" si="4"/>
        <v>186.55087500000002</v>
      </c>
      <c r="N66" s="198"/>
      <c r="O66" s="199">
        <f t="shared" si="5"/>
        <v>0</v>
      </c>
    </row>
    <row r="67" spans="1:15" s="32" customFormat="1" ht="39.75" customHeight="1" thickBot="1" x14ac:dyDescent="0.3">
      <c r="A67" s="25" t="s">
        <v>158</v>
      </c>
      <c r="B67" s="27"/>
      <c r="C67" s="34" t="s">
        <v>168</v>
      </c>
      <c r="D67" s="35" t="s">
        <v>169</v>
      </c>
      <c r="E67" s="23" t="s">
        <v>170</v>
      </c>
      <c r="F67" s="25"/>
      <c r="G67" s="25" t="s">
        <v>20</v>
      </c>
      <c r="H67" s="32" t="s">
        <v>711</v>
      </c>
      <c r="I67" s="46">
        <f>VLOOKUP(D67,[1]дойпак!$E$7:$I$217,5,0)</f>
        <v>1</v>
      </c>
      <c r="J67" s="45" t="s">
        <v>45</v>
      </c>
      <c r="K67" s="64" t="s">
        <v>689</v>
      </c>
      <c r="L67" s="196">
        <v>121.54230000000003</v>
      </c>
      <c r="M67" s="197">
        <f t="shared" si="4"/>
        <v>121.54230000000003</v>
      </c>
      <c r="N67" s="198"/>
      <c r="O67" s="199">
        <f t="shared" si="5"/>
        <v>0</v>
      </c>
    </row>
    <row r="68" spans="1:15" s="32" customFormat="1" ht="39.75" customHeight="1" thickBot="1" x14ac:dyDescent="0.3">
      <c r="A68" s="25" t="s">
        <v>158</v>
      </c>
      <c r="B68" s="27"/>
      <c r="C68" s="34" t="s">
        <v>171</v>
      </c>
      <c r="D68" s="35" t="s">
        <v>172</v>
      </c>
      <c r="E68" s="23" t="s">
        <v>173</v>
      </c>
      <c r="F68" s="25"/>
      <c r="G68" s="25" t="s">
        <v>49</v>
      </c>
      <c r="H68" s="32" t="s">
        <v>711</v>
      </c>
      <c r="I68" s="46">
        <f>VLOOKUP(D68,[1]дойпак!$E$7:$I$217,5,0)</f>
        <v>1</v>
      </c>
      <c r="J68" s="45" t="s">
        <v>45</v>
      </c>
      <c r="K68" s="64" t="s">
        <v>689</v>
      </c>
      <c r="L68" s="196">
        <v>182.61630000000002</v>
      </c>
      <c r="M68" s="197">
        <f t="shared" si="4"/>
        <v>182.61630000000002</v>
      </c>
      <c r="N68" s="198"/>
      <c r="O68" s="199">
        <f t="shared" si="5"/>
        <v>0</v>
      </c>
    </row>
    <row r="69" spans="1:15" s="32" customFormat="1" ht="39.75" customHeight="1" thickBot="1" x14ac:dyDescent="0.3">
      <c r="A69" s="25" t="s">
        <v>158</v>
      </c>
      <c r="B69" s="27"/>
      <c r="C69" s="34" t="s">
        <v>174</v>
      </c>
      <c r="D69" s="35" t="s">
        <v>175</v>
      </c>
      <c r="E69" s="23" t="s">
        <v>176</v>
      </c>
      <c r="F69" s="25"/>
      <c r="G69" s="25" t="s">
        <v>25</v>
      </c>
      <c r="H69" s="32" t="s">
        <v>711</v>
      </c>
      <c r="I69" s="46">
        <f>VLOOKUP(D69,[1]дойпак!$E$7:$I$217,5,0)</f>
        <v>1</v>
      </c>
      <c r="J69" s="25" t="s">
        <v>15</v>
      </c>
      <c r="K69" s="64" t="s">
        <v>689</v>
      </c>
      <c r="L69" s="196">
        <v>149.0256</v>
      </c>
      <c r="M69" s="197">
        <f t="shared" si="4"/>
        <v>149.0256</v>
      </c>
      <c r="N69" s="198"/>
      <c r="O69" s="199">
        <f t="shared" si="5"/>
        <v>0</v>
      </c>
    </row>
    <row r="70" spans="1:15" s="32" customFormat="1" ht="39.75" customHeight="1" thickBot="1" x14ac:dyDescent="0.3">
      <c r="A70" s="25" t="s">
        <v>158</v>
      </c>
      <c r="B70" s="27"/>
      <c r="C70" s="34" t="s">
        <v>177</v>
      </c>
      <c r="D70" s="35" t="s">
        <v>178</v>
      </c>
      <c r="E70" s="23" t="s">
        <v>179</v>
      </c>
      <c r="F70" s="25"/>
      <c r="G70" s="25" t="s">
        <v>49</v>
      </c>
      <c r="H70" s="32" t="s">
        <v>711</v>
      </c>
      <c r="I70" s="46">
        <f>VLOOKUP(D70,[1]дойпак!$E$7:$I$217,5,0)</f>
        <v>1</v>
      </c>
      <c r="J70" s="45" t="s">
        <v>15</v>
      </c>
      <c r="K70" s="64" t="s">
        <v>689</v>
      </c>
      <c r="L70" s="196">
        <v>138.45510000000002</v>
      </c>
      <c r="M70" s="197">
        <f t="shared" si="4"/>
        <v>138.45510000000002</v>
      </c>
      <c r="N70" s="198"/>
      <c r="O70" s="199">
        <f t="shared" si="5"/>
        <v>0</v>
      </c>
    </row>
    <row r="71" spans="1:15" s="32" customFormat="1" ht="39.75" customHeight="1" thickBot="1" x14ac:dyDescent="0.3">
      <c r="A71" s="25" t="s">
        <v>158</v>
      </c>
      <c r="B71" s="27"/>
      <c r="C71" s="34" t="s">
        <v>180</v>
      </c>
      <c r="D71" s="35" t="s">
        <v>181</v>
      </c>
      <c r="E71" s="23" t="s">
        <v>182</v>
      </c>
      <c r="F71" s="25"/>
      <c r="G71" s="25" t="s">
        <v>14</v>
      </c>
      <c r="H71" s="32" t="s">
        <v>711</v>
      </c>
      <c r="I71" s="46">
        <f>VLOOKUP(D71,[1]дойпак!$E$7:$I$217,5,0)</f>
        <v>1</v>
      </c>
      <c r="J71" s="45" t="s">
        <v>15</v>
      </c>
      <c r="K71" s="64" t="s">
        <v>689</v>
      </c>
      <c r="L71" s="196">
        <v>144.5625</v>
      </c>
      <c r="M71" s="197">
        <f t="shared" si="4"/>
        <v>144.5625</v>
      </c>
      <c r="N71" s="198"/>
      <c r="O71" s="199">
        <f t="shared" si="5"/>
        <v>0</v>
      </c>
    </row>
    <row r="72" spans="1:15" s="32" customFormat="1" ht="39.75" customHeight="1" thickBot="1" x14ac:dyDescent="0.3">
      <c r="A72" s="25" t="s">
        <v>158</v>
      </c>
      <c r="B72" s="27"/>
      <c r="C72" s="34" t="s">
        <v>414</v>
      </c>
      <c r="D72" s="35" t="s">
        <v>415</v>
      </c>
      <c r="E72" s="23" t="s">
        <v>416</v>
      </c>
      <c r="F72" s="25"/>
      <c r="G72" s="25" t="s">
        <v>14</v>
      </c>
      <c r="H72" s="32" t="s">
        <v>711</v>
      </c>
      <c r="I72" s="46">
        <f>VLOOKUP(D72,[1]дойпак!$E$7:$I$217,5,0)</f>
        <v>1</v>
      </c>
      <c r="J72" s="45" t="s">
        <v>15</v>
      </c>
      <c r="K72" s="64" t="s">
        <v>689</v>
      </c>
      <c r="L72" s="196">
        <v>137.22187500000001</v>
      </c>
      <c r="M72" s="197">
        <f t="shared" si="4"/>
        <v>137.22187500000001</v>
      </c>
      <c r="N72" s="198"/>
      <c r="O72" s="199">
        <f t="shared" si="5"/>
        <v>0</v>
      </c>
    </row>
    <row r="73" spans="1:15" s="32" customFormat="1" ht="39.75" customHeight="1" thickBot="1" x14ac:dyDescent="0.3">
      <c r="A73" s="25" t="s">
        <v>158</v>
      </c>
      <c r="B73" s="27"/>
      <c r="C73" s="34" t="s">
        <v>426</v>
      </c>
      <c r="D73" s="35" t="s">
        <v>427</v>
      </c>
      <c r="E73" s="23" t="s">
        <v>428</v>
      </c>
      <c r="F73" s="25"/>
      <c r="G73" s="25" t="s">
        <v>49</v>
      </c>
      <c r="H73" s="141" t="s">
        <v>712</v>
      </c>
      <c r="I73" s="46">
        <f>VLOOKUP(D73,[1]дойпак!$E$7:$I$217,5,0)</f>
        <v>1</v>
      </c>
      <c r="J73" s="45" t="s">
        <v>15</v>
      </c>
      <c r="K73" s="64" t="s">
        <v>689</v>
      </c>
      <c r="L73" s="196">
        <v>168.05250000000001</v>
      </c>
      <c r="M73" s="197">
        <f t="shared" si="4"/>
        <v>168.05250000000001</v>
      </c>
      <c r="N73" s="198"/>
      <c r="O73" s="199">
        <f t="shared" si="5"/>
        <v>0</v>
      </c>
    </row>
    <row r="74" spans="1:15" s="32" customFormat="1" ht="39.75" customHeight="1" thickBot="1" x14ac:dyDescent="0.3">
      <c r="A74" s="25" t="s">
        <v>158</v>
      </c>
      <c r="B74" s="27"/>
      <c r="C74" s="34" t="s">
        <v>429</v>
      </c>
      <c r="D74" s="35" t="s">
        <v>430</v>
      </c>
      <c r="E74" s="23" t="s">
        <v>431</v>
      </c>
      <c r="F74" s="25"/>
      <c r="G74" s="25" t="s">
        <v>150</v>
      </c>
      <c r="H74" s="32" t="s">
        <v>711</v>
      </c>
      <c r="I74" s="46">
        <f>VLOOKUP(D74,[1]дойпак!$E$7:$I$217,5,0)</f>
        <v>1</v>
      </c>
      <c r="J74" s="45" t="s">
        <v>15</v>
      </c>
      <c r="K74" s="64" t="s">
        <v>689</v>
      </c>
      <c r="L74" s="196">
        <v>175.69849500000004</v>
      </c>
      <c r="M74" s="197">
        <f t="shared" si="4"/>
        <v>175.69849500000004</v>
      </c>
      <c r="N74" s="198"/>
      <c r="O74" s="199">
        <f t="shared" si="5"/>
        <v>0</v>
      </c>
    </row>
    <row r="75" spans="1:15" s="32" customFormat="1" ht="39.75" customHeight="1" thickBot="1" x14ac:dyDescent="0.3">
      <c r="A75" s="25" t="s">
        <v>158</v>
      </c>
      <c r="B75" s="27"/>
      <c r="C75" s="34" t="s">
        <v>447</v>
      </c>
      <c r="D75" s="35" t="s">
        <v>448</v>
      </c>
      <c r="E75" s="23" t="s">
        <v>449</v>
      </c>
      <c r="F75" s="25"/>
      <c r="G75" s="25" t="s">
        <v>204</v>
      </c>
      <c r="H75" s="32" t="s">
        <v>711</v>
      </c>
      <c r="I75" s="46">
        <f>VLOOKUP(D75,[1]дойпак!$E$7:$I$217,5,0)</f>
        <v>1</v>
      </c>
      <c r="J75" s="45" t="s">
        <v>54</v>
      </c>
      <c r="K75" s="64" t="s">
        <v>689</v>
      </c>
      <c r="L75" s="196">
        <v>168.05250000000001</v>
      </c>
      <c r="M75" s="197">
        <f t="shared" si="4"/>
        <v>168.05250000000001</v>
      </c>
      <c r="N75" s="198"/>
      <c r="O75" s="199">
        <f t="shared" si="5"/>
        <v>0</v>
      </c>
    </row>
    <row r="76" spans="1:15" s="32" customFormat="1" ht="39.75" customHeight="1" thickBot="1" x14ac:dyDescent="0.3">
      <c r="A76" s="25" t="s">
        <v>158</v>
      </c>
      <c r="B76" s="27"/>
      <c r="C76" s="34" t="s">
        <v>183</v>
      </c>
      <c r="D76" s="35" t="s">
        <v>184</v>
      </c>
      <c r="E76" s="23" t="s">
        <v>185</v>
      </c>
      <c r="F76" s="25"/>
      <c r="G76" s="25" t="s">
        <v>96</v>
      </c>
      <c r="H76" s="32" t="s">
        <v>711</v>
      </c>
      <c r="I76" s="46">
        <f>VLOOKUP(D76,[1]дойпак!$E$7:$I$217,5,0)</f>
        <v>1</v>
      </c>
      <c r="J76" s="25" t="s">
        <v>65</v>
      </c>
      <c r="K76" s="64" t="s">
        <v>689</v>
      </c>
      <c r="L76" s="196">
        <v>121.54230000000003</v>
      </c>
      <c r="M76" s="197">
        <f t="shared" si="4"/>
        <v>121.54230000000003</v>
      </c>
      <c r="N76" s="198"/>
      <c r="O76" s="199">
        <f t="shared" si="5"/>
        <v>0</v>
      </c>
    </row>
    <row r="77" spans="1:15" s="32" customFormat="1" ht="39.75" customHeight="1" thickBot="1" x14ac:dyDescent="0.3">
      <c r="A77" s="25" t="s">
        <v>158</v>
      </c>
      <c r="B77" s="27"/>
      <c r="C77" s="34" t="s">
        <v>186</v>
      </c>
      <c r="D77" s="35" t="s">
        <v>187</v>
      </c>
      <c r="E77" s="23" t="s">
        <v>188</v>
      </c>
      <c r="F77" s="25"/>
      <c r="G77" s="25" t="s">
        <v>25</v>
      </c>
      <c r="H77" s="32" t="s">
        <v>711</v>
      </c>
      <c r="I77" s="46">
        <f>VLOOKUP(D77,[1]дойпак!$E$7:$I$217,5,0)</f>
        <v>1</v>
      </c>
      <c r="J77" s="25" t="s">
        <v>65</v>
      </c>
      <c r="K77" s="64" t="s">
        <v>689</v>
      </c>
      <c r="L77" s="196">
        <v>124.596</v>
      </c>
      <c r="M77" s="197">
        <f t="shared" si="4"/>
        <v>124.596</v>
      </c>
      <c r="N77" s="198"/>
      <c r="O77" s="199">
        <f t="shared" si="5"/>
        <v>0</v>
      </c>
    </row>
    <row r="78" spans="1:15" s="32" customFormat="1" ht="39.75" customHeight="1" thickBot="1" x14ac:dyDescent="0.3">
      <c r="A78" s="25" t="s">
        <v>158</v>
      </c>
      <c r="B78" s="27"/>
      <c r="C78" s="34" t="s">
        <v>511</v>
      </c>
      <c r="D78" s="35" t="s">
        <v>512</v>
      </c>
      <c r="E78" s="23" t="s">
        <v>513</v>
      </c>
      <c r="F78" s="25"/>
      <c r="G78" s="25" t="s">
        <v>96</v>
      </c>
      <c r="H78" s="141" t="s">
        <v>712</v>
      </c>
      <c r="I78" s="46">
        <f>VLOOKUP(D78,[1]дойпак!$E$7:$I$217,5,0)</f>
        <v>1</v>
      </c>
      <c r="J78" s="25" t="s">
        <v>195</v>
      </c>
      <c r="K78" s="64" t="s">
        <v>689</v>
      </c>
      <c r="L78" s="196">
        <v>155.72025000000002</v>
      </c>
      <c r="M78" s="197">
        <f t="shared" si="4"/>
        <v>155.72025000000002</v>
      </c>
      <c r="N78" s="198"/>
      <c r="O78" s="199">
        <f t="shared" si="5"/>
        <v>0</v>
      </c>
    </row>
    <row r="79" spans="1:15" s="32" customFormat="1" ht="39.75" customHeight="1" x14ac:dyDescent="0.25">
      <c r="A79" s="25" t="s">
        <v>158</v>
      </c>
      <c r="B79" s="27"/>
      <c r="C79" s="34" t="s">
        <v>526</v>
      </c>
      <c r="D79" s="35" t="s">
        <v>527</v>
      </c>
      <c r="E79" s="23" t="s">
        <v>528</v>
      </c>
      <c r="F79" s="25"/>
      <c r="G79" s="25" t="s">
        <v>29</v>
      </c>
      <c r="H79" s="141" t="s">
        <v>712</v>
      </c>
      <c r="I79" s="46">
        <f>VLOOKUP(D79,[1]дойпак!$E$7:$I$217,5,0)</f>
        <v>1</v>
      </c>
      <c r="J79" s="25" t="s">
        <v>195</v>
      </c>
      <c r="K79" s="64" t="s">
        <v>689</v>
      </c>
      <c r="L79" s="196">
        <v>155.72025000000002</v>
      </c>
      <c r="M79" s="197">
        <f t="shared" ref="M79" si="6">L79/I79</f>
        <v>155.72025000000002</v>
      </c>
      <c r="N79" s="198"/>
      <c r="O79" s="199">
        <f t="shared" ref="O79" si="7">L79*N79</f>
        <v>0</v>
      </c>
    </row>
    <row r="80" spans="1:15" s="32" customFormat="1" ht="17.25" thickBot="1" x14ac:dyDescent="0.3">
      <c r="A80" s="124" t="s">
        <v>210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94"/>
      <c r="M80" s="194"/>
      <c r="N80" s="194"/>
      <c r="O80" s="195"/>
    </row>
    <row r="81" spans="1:15" s="32" customFormat="1" ht="31.5" customHeight="1" thickBot="1" x14ac:dyDescent="0.3">
      <c r="A81" s="25" t="s">
        <v>211</v>
      </c>
      <c r="B81" s="27"/>
      <c r="C81" s="34" t="s">
        <v>212</v>
      </c>
      <c r="D81" s="35" t="s">
        <v>213</v>
      </c>
      <c r="E81" s="23" t="s">
        <v>559</v>
      </c>
      <c r="F81" s="25"/>
      <c r="G81" s="25" t="s">
        <v>49</v>
      </c>
      <c r="H81" s="32" t="s">
        <v>711</v>
      </c>
      <c r="I81" s="46">
        <f>VLOOKUP(D81,[1]дойпак!$E$7:$I$217,5,0)</f>
        <v>1</v>
      </c>
      <c r="J81" s="25" t="s">
        <v>65</v>
      </c>
      <c r="K81" s="64" t="s">
        <v>689</v>
      </c>
      <c r="L81" s="196">
        <v>121.54230000000003</v>
      </c>
      <c r="M81" s="197">
        <v>44.000000000000007</v>
      </c>
      <c r="N81" s="198"/>
      <c r="O81" s="199">
        <f t="shared" ref="O81:O86" si="8">L81*N81</f>
        <v>0</v>
      </c>
    </row>
    <row r="82" spans="1:15" s="32" customFormat="1" ht="31.5" customHeight="1" thickBot="1" x14ac:dyDescent="0.3">
      <c r="A82" s="25" t="s">
        <v>211</v>
      </c>
      <c r="B82" s="27"/>
      <c r="C82" s="34" t="s">
        <v>214</v>
      </c>
      <c r="D82" s="35" t="s">
        <v>215</v>
      </c>
      <c r="E82" s="23" t="s">
        <v>560</v>
      </c>
      <c r="F82" s="25"/>
      <c r="G82" s="25" t="s">
        <v>25</v>
      </c>
      <c r="H82" s="32" t="s">
        <v>711</v>
      </c>
      <c r="I82" s="46">
        <f>VLOOKUP(D82,[1]дойпак!$E$7:$I$217,5,0)</f>
        <v>1</v>
      </c>
      <c r="J82" s="25" t="s">
        <v>65</v>
      </c>
      <c r="K82" s="64" t="s">
        <v>689</v>
      </c>
      <c r="L82" s="196">
        <v>121.54230000000003</v>
      </c>
      <c r="M82" s="197">
        <v>44.000000000000007</v>
      </c>
      <c r="N82" s="198"/>
      <c r="O82" s="199">
        <f t="shared" si="8"/>
        <v>0</v>
      </c>
    </row>
    <row r="83" spans="1:15" s="32" customFormat="1" ht="31.5" customHeight="1" thickBot="1" x14ac:dyDescent="0.3">
      <c r="A83" s="25" t="s">
        <v>211</v>
      </c>
      <c r="B83" s="27"/>
      <c r="C83" s="34" t="s">
        <v>216</v>
      </c>
      <c r="D83" s="35" t="s">
        <v>217</v>
      </c>
      <c r="E83" s="23" t="s">
        <v>561</v>
      </c>
      <c r="F83" s="25"/>
      <c r="G83" s="25" t="s">
        <v>20</v>
      </c>
      <c r="H83" s="32" t="s">
        <v>711</v>
      </c>
      <c r="I83" s="46">
        <f>VLOOKUP(D83,[1]дойпак!$E$7:$I$217,5,0)</f>
        <v>1</v>
      </c>
      <c r="J83" s="25" t="s">
        <v>65</v>
      </c>
      <c r="K83" s="64" t="s">
        <v>689</v>
      </c>
      <c r="L83" s="196">
        <v>121.54230000000003</v>
      </c>
      <c r="M83" s="197">
        <v>44.000000000000007</v>
      </c>
      <c r="N83" s="198"/>
      <c r="O83" s="199">
        <f t="shared" si="8"/>
        <v>0</v>
      </c>
    </row>
    <row r="84" spans="1:15" s="32" customFormat="1" ht="31.5" customHeight="1" thickBot="1" x14ac:dyDescent="0.3">
      <c r="A84" s="25" t="s">
        <v>211</v>
      </c>
      <c r="B84" s="27"/>
      <c r="C84" s="34" t="s">
        <v>218</v>
      </c>
      <c r="D84" s="35" t="s">
        <v>219</v>
      </c>
      <c r="E84" s="23" t="s">
        <v>562</v>
      </c>
      <c r="F84" s="25"/>
      <c r="G84" s="25" t="s">
        <v>20</v>
      </c>
      <c r="H84" s="32" t="s">
        <v>711</v>
      </c>
      <c r="I84" s="46">
        <f>VLOOKUP(D84,[1]дойпак!$E$7:$I$217,5,0)</f>
        <v>1</v>
      </c>
      <c r="J84" s="25" t="s">
        <v>65</v>
      </c>
      <c r="K84" s="64" t="s">
        <v>689</v>
      </c>
      <c r="L84" s="196">
        <v>121.54230000000003</v>
      </c>
      <c r="M84" s="197">
        <v>44.000000000000007</v>
      </c>
      <c r="N84" s="198"/>
      <c r="O84" s="199">
        <f t="shared" si="8"/>
        <v>0</v>
      </c>
    </row>
    <row r="85" spans="1:15" s="32" customFormat="1" ht="31.5" customHeight="1" thickBot="1" x14ac:dyDescent="0.3">
      <c r="A85" s="25" t="s">
        <v>211</v>
      </c>
      <c r="B85" s="27"/>
      <c r="C85" s="34" t="s">
        <v>220</v>
      </c>
      <c r="D85" s="35" t="s">
        <v>221</v>
      </c>
      <c r="E85" s="23" t="s">
        <v>563</v>
      </c>
      <c r="F85" s="25"/>
      <c r="G85" s="25" t="s">
        <v>49</v>
      </c>
      <c r="H85" s="32" t="s">
        <v>711</v>
      </c>
      <c r="I85" s="46">
        <f>VLOOKUP(D85,[1]дойпак!$E$7:$I$217,5,0)</f>
        <v>1</v>
      </c>
      <c r="J85" s="25" t="s">
        <v>54</v>
      </c>
      <c r="K85" s="64" t="s">
        <v>689</v>
      </c>
      <c r="L85" s="196">
        <v>121.54230000000003</v>
      </c>
      <c r="M85" s="197">
        <v>44.000000000000007</v>
      </c>
      <c r="N85" s="198"/>
      <c r="O85" s="199">
        <f t="shared" si="8"/>
        <v>0</v>
      </c>
    </row>
    <row r="86" spans="1:15" s="32" customFormat="1" ht="31.5" customHeight="1" x14ac:dyDescent="0.25">
      <c r="A86" s="25" t="s">
        <v>211</v>
      </c>
      <c r="B86" s="27"/>
      <c r="C86" s="34" t="s">
        <v>222</v>
      </c>
      <c r="D86" s="35" t="s">
        <v>223</v>
      </c>
      <c r="E86" s="23" t="s">
        <v>564</v>
      </c>
      <c r="F86" s="25"/>
      <c r="G86" s="25" t="s">
        <v>44</v>
      </c>
      <c r="H86" s="32" t="s">
        <v>711</v>
      </c>
      <c r="I86" s="46">
        <f>VLOOKUP(D86,[1]дойпак!$E$7:$I$217,5,0)</f>
        <v>1</v>
      </c>
      <c r="J86" s="25" t="s">
        <v>54</v>
      </c>
      <c r="K86" s="64" t="s">
        <v>689</v>
      </c>
      <c r="L86" s="196">
        <v>121.54230000000003</v>
      </c>
      <c r="M86" s="197">
        <v>44.000000000000007</v>
      </c>
      <c r="N86" s="198"/>
      <c r="O86" s="199">
        <f t="shared" si="8"/>
        <v>0</v>
      </c>
    </row>
    <row r="87" spans="1:15" s="32" customFormat="1" ht="16.5" x14ac:dyDescent="0.25">
      <c r="A87" s="121" t="s">
        <v>224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201"/>
      <c r="M87" s="201"/>
      <c r="N87" s="201"/>
      <c r="O87" s="202"/>
    </row>
    <row r="88" spans="1:15" s="32" customFormat="1" ht="34.5" customHeight="1" x14ac:dyDescent="0.25">
      <c r="A88" s="25" t="s">
        <v>225</v>
      </c>
      <c r="B88" s="27"/>
      <c r="C88" s="34" t="s">
        <v>226</v>
      </c>
      <c r="D88" s="35" t="s">
        <v>227</v>
      </c>
      <c r="E88" s="23" t="s">
        <v>565</v>
      </c>
      <c r="F88" s="52"/>
      <c r="G88" s="45" t="s">
        <v>96</v>
      </c>
      <c r="H88" s="32" t="s">
        <v>711</v>
      </c>
      <c r="I88" s="46">
        <f>VLOOKUP(D88,[1]дойпак!$E$7:$I$217,5,0)</f>
        <v>2</v>
      </c>
      <c r="J88" s="45" t="s">
        <v>209</v>
      </c>
      <c r="K88" s="45" t="s">
        <v>37</v>
      </c>
      <c r="L88" s="196">
        <v>300.22739999999999</v>
      </c>
      <c r="M88" s="197">
        <v>98.42</v>
      </c>
      <c r="N88" s="198"/>
      <c r="O88" s="199">
        <f t="shared" ref="O88:O95" si="9">L88*N88</f>
        <v>0</v>
      </c>
    </row>
    <row r="89" spans="1:15" s="32" customFormat="1" ht="34.5" customHeight="1" x14ac:dyDescent="0.25">
      <c r="A89" s="25" t="s">
        <v>225</v>
      </c>
      <c r="B89" s="27"/>
      <c r="C89" s="34" t="s">
        <v>228</v>
      </c>
      <c r="D89" s="35" t="s">
        <v>229</v>
      </c>
      <c r="E89" s="23" t="s">
        <v>566</v>
      </c>
      <c r="F89" s="25"/>
      <c r="G89" s="45" t="s">
        <v>14</v>
      </c>
      <c r="H89" s="32" t="s">
        <v>711</v>
      </c>
      <c r="I89" s="46">
        <f>VLOOKUP(D89,[1]дойпак!$E$7:$I$217,5,0)</f>
        <v>2</v>
      </c>
      <c r="J89" s="45" t="s">
        <v>209</v>
      </c>
      <c r="K89" s="45" t="s">
        <v>37</v>
      </c>
      <c r="L89" s="196">
        <v>300.22739999999999</v>
      </c>
      <c r="M89" s="197">
        <f t="shared" ref="M89:M95" si="10">L89/I89</f>
        <v>150.11369999999999</v>
      </c>
      <c r="N89" s="198"/>
      <c r="O89" s="199">
        <f t="shared" si="9"/>
        <v>0</v>
      </c>
    </row>
    <row r="90" spans="1:15" s="32" customFormat="1" ht="34.5" customHeight="1" x14ac:dyDescent="0.25">
      <c r="A90" s="25" t="s">
        <v>225</v>
      </c>
      <c r="B90" s="27"/>
      <c r="C90" s="34" t="s">
        <v>230</v>
      </c>
      <c r="D90" s="35" t="s">
        <v>231</v>
      </c>
      <c r="E90" s="23" t="s">
        <v>690</v>
      </c>
      <c r="F90" s="25"/>
      <c r="G90" s="45" t="s">
        <v>44</v>
      </c>
      <c r="H90" s="32" t="s">
        <v>711</v>
      </c>
      <c r="I90" s="46">
        <f>VLOOKUP(D90,[1]дойпак!$E$7:$I$217,5,0)</f>
        <v>2</v>
      </c>
      <c r="J90" s="45" t="s">
        <v>209</v>
      </c>
      <c r="K90" s="45" t="s">
        <v>37</v>
      </c>
      <c r="L90" s="196">
        <v>300.22739999999999</v>
      </c>
      <c r="M90" s="197">
        <f t="shared" si="10"/>
        <v>150.11369999999999</v>
      </c>
      <c r="N90" s="198"/>
      <c r="O90" s="199">
        <f t="shared" si="9"/>
        <v>0</v>
      </c>
    </row>
    <row r="91" spans="1:15" s="32" customFormat="1" ht="34.5" customHeight="1" x14ac:dyDescent="0.25">
      <c r="A91" s="25" t="s">
        <v>225</v>
      </c>
      <c r="B91" s="27"/>
      <c r="C91" s="34" t="s">
        <v>232</v>
      </c>
      <c r="D91" s="35" t="s">
        <v>233</v>
      </c>
      <c r="E91" s="23" t="s">
        <v>568</v>
      </c>
      <c r="F91" s="52"/>
      <c r="G91" s="45" t="s">
        <v>20</v>
      </c>
      <c r="H91" s="32" t="s">
        <v>711</v>
      </c>
      <c r="I91" s="46">
        <f>VLOOKUP(D91,[1]дойпак!$E$7:$I$217,5,0)</f>
        <v>2</v>
      </c>
      <c r="J91" s="45" t="s">
        <v>209</v>
      </c>
      <c r="K91" s="45" t="s">
        <v>37</v>
      </c>
      <c r="L91" s="196">
        <v>300.22739999999999</v>
      </c>
      <c r="M91" s="197">
        <f t="shared" si="10"/>
        <v>150.11369999999999</v>
      </c>
      <c r="N91" s="198"/>
      <c r="O91" s="199">
        <f t="shared" si="9"/>
        <v>0</v>
      </c>
    </row>
    <row r="92" spans="1:15" s="32" customFormat="1" ht="34.5" customHeight="1" x14ac:dyDescent="0.25">
      <c r="A92" s="25" t="s">
        <v>225</v>
      </c>
      <c r="B92" s="27"/>
      <c r="C92" s="34" t="s">
        <v>234</v>
      </c>
      <c r="D92" s="35" t="s">
        <v>235</v>
      </c>
      <c r="E92" s="23" t="s">
        <v>569</v>
      </c>
      <c r="F92" s="25"/>
      <c r="G92" s="25" t="s">
        <v>236</v>
      </c>
      <c r="H92" s="32" t="s">
        <v>711</v>
      </c>
      <c r="I92" s="46">
        <f>VLOOKUP(D92,[1]дойпак!$E$7:$I$217,5,0)</f>
        <v>2</v>
      </c>
      <c r="J92" s="45" t="s">
        <v>209</v>
      </c>
      <c r="K92" s="45" t="s">
        <v>37</v>
      </c>
      <c r="L92" s="196">
        <v>300.22739999999999</v>
      </c>
      <c r="M92" s="197">
        <f t="shared" si="10"/>
        <v>150.11369999999999</v>
      </c>
      <c r="N92" s="198"/>
      <c r="O92" s="199">
        <f t="shared" si="9"/>
        <v>0</v>
      </c>
    </row>
    <row r="93" spans="1:15" s="32" customFormat="1" ht="34.5" customHeight="1" x14ac:dyDescent="0.25">
      <c r="A93" s="25" t="s">
        <v>225</v>
      </c>
      <c r="B93" s="27"/>
      <c r="C93" s="34" t="s">
        <v>237</v>
      </c>
      <c r="D93" s="35" t="s">
        <v>238</v>
      </c>
      <c r="E93" s="23" t="s">
        <v>570</v>
      </c>
      <c r="F93" s="25"/>
      <c r="G93" s="25" t="s">
        <v>25</v>
      </c>
      <c r="H93" s="32" t="s">
        <v>711</v>
      </c>
      <c r="I93" s="46">
        <f>VLOOKUP(D93,[1]дойпак!$E$7:$I$217,5,0)</f>
        <v>2</v>
      </c>
      <c r="J93" s="45" t="s">
        <v>209</v>
      </c>
      <c r="K93" s="45" t="s">
        <v>37</v>
      </c>
      <c r="L93" s="196">
        <v>300.22739999999999</v>
      </c>
      <c r="M93" s="197">
        <f t="shared" si="10"/>
        <v>150.11369999999999</v>
      </c>
      <c r="N93" s="198"/>
      <c r="O93" s="199">
        <f t="shared" si="9"/>
        <v>0</v>
      </c>
    </row>
    <row r="94" spans="1:15" s="32" customFormat="1" ht="34.5" customHeight="1" x14ac:dyDescent="0.25">
      <c r="A94" s="25" t="s">
        <v>225</v>
      </c>
      <c r="B94" s="27"/>
      <c r="C94" s="34" t="s">
        <v>239</v>
      </c>
      <c r="D94" s="39" t="s">
        <v>240</v>
      </c>
      <c r="E94" s="23" t="s">
        <v>571</v>
      </c>
      <c r="F94" s="25"/>
      <c r="G94" s="25" t="s">
        <v>29</v>
      </c>
      <c r="H94" s="32" t="s">
        <v>711</v>
      </c>
      <c r="I94" s="46">
        <f>VLOOKUP(D94,[1]дойпак!$E$7:$I$217,5,0)</f>
        <v>2</v>
      </c>
      <c r="J94" s="45" t="s">
        <v>209</v>
      </c>
      <c r="K94" s="45" t="s">
        <v>37</v>
      </c>
      <c r="L94" s="196">
        <v>300.22739999999999</v>
      </c>
      <c r="M94" s="197">
        <f t="shared" si="10"/>
        <v>150.11369999999999</v>
      </c>
      <c r="N94" s="198"/>
      <c r="O94" s="199">
        <f t="shared" si="9"/>
        <v>0</v>
      </c>
    </row>
    <row r="95" spans="1:15" s="32" customFormat="1" ht="34.5" customHeight="1" x14ac:dyDescent="0.25">
      <c r="A95" s="25" t="s">
        <v>225</v>
      </c>
      <c r="B95" s="27"/>
      <c r="C95" s="34" t="s">
        <v>241</v>
      </c>
      <c r="D95" s="39" t="s">
        <v>242</v>
      </c>
      <c r="E95" s="23" t="s">
        <v>572</v>
      </c>
      <c r="F95" s="25"/>
      <c r="G95" s="25" t="s">
        <v>49</v>
      </c>
      <c r="H95" s="32" t="s">
        <v>711</v>
      </c>
      <c r="I95" s="46">
        <f>VLOOKUP(D95,[1]дойпак!$E$7:$I$217,5,0)</f>
        <v>2</v>
      </c>
      <c r="J95" s="45" t="s">
        <v>209</v>
      </c>
      <c r="K95" s="45" t="s">
        <v>37</v>
      </c>
      <c r="L95" s="196">
        <v>300.22739999999999</v>
      </c>
      <c r="M95" s="197">
        <f t="shared" si="10"/>
        <v>150.11369999999999</v>
      </c>
      <c r="N95" s="198"/>
      <c r="O95" s="199">
        <f t="shared" si="9"/>
        <v>0</v>
      </c>
    </row>
    <row r="96" spans="1:15" ht="21" customHeight="1" thickBot="1" x14ac:dyDescent="0.3">
      <c r="A96" s="133" t="s">
        <v>709</v>
      </c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203"/>
      <c r="M96" s="203"/>
      <c r="N96" s="203"/>
      <c r="O96" s="203"/>
    </row>
    <row r="97" spans="1:15" ht="31.5" customHeight="1" thickBot="1" x14ac:dyDescent="0.3">
      <c r="A97" s="137" t="s">
        <v>710</v>
      </c>
      <c r="B97" s="138"/>
      <c r="C97" s="135" t="s">
        <v>693</v>
      </c>
      <c r="D97" s="136" t="s">
        <v>694</v>
      </c>
      <c r="E97" s="136" t="s">
        <v>695</v>
      </c>
      <c r="F97" s="8"/>
      <c r="G97" s="138"/>
      <c r="H97" s="32" t="s">
        <v>711</v>
      </c>
      <c r="I97" s="46">
        <f>VLOOKUP(D97,[1]дойпак!$E$7:$I$217,5,0)</f>
        <v>1</v>
      </c>
      <c r="J97" s="139" t="s">
        <v>65</v>
      </c>
      <c r="K97" s="64" t="s">
        <v>689</v>
      </c>
      <c r="L97" s="196">
        <v>118.25370000000004</v>
      </c>
      <c r="M97" s="197">
        <f t="shared" ref="M97:M99" si="11">L97/I97</f>
        <v>118.25370000000004</v>
      </c>
      <c r="N97" s="198"/>
      <c r="O97" s="199">
        <f t="shared" ref="O97:O99" si="12">L97*N97</f>
        <v>0</v>
      </c>
    </row>
    <row r="98" spans="1:15" ht="31.5" customHeight="1" thickBot="1" x14ac:dyDescent="0.3">
      <c r="A98" s="137" t="s">
        <v>710</v>
      </c>
      <c r="B98" s="138"/>
      <c r="C98" s="135" t="s">
        <v>696</v>
      </c>
      <c r="D98" s="136" t="s">
        <v>697</v>
      </c>
      <c r="E98" s="136" t="s">
        <v>698</v>
      </c>
      <c r="F98" s="8"/>
      <c r="G98" s="138"/>
      <c r="H98" s="32" t="s">
        <v>711</v>
      </c>
      <c r="I98" s="46">
        <f>VLOOKUP(D98,[1]дойпак!$E$7:$I$217,5,0)</f>
        <v>1</v>
      </c>
      <c r="J98" s="139" t="s">
        <v>189</v>
      </c>
      <c r="K98" s="64" t="s">
        <v>689</v>
      </c>
      <c r="L98" s="196">
        <v>338.35500000000002</v>
      </c>
      <c r="M98" s="197">
        <f t="shared" si="11"/>
        <v>338.35500000000002</v>
      </c>
      <c r="N98" s="198"/>
      <c r="O98" s="199">
        <f t="shared" si="12"/>
        <v>0</v>
      </c>
    </row>
    <row r="99" spans="1:15" ht="31.5" customHeight="1" x14ac:dyDescent="0.25">
      <c r="A99" s="137" t="s">
        <v>710</v>
      </c>
      <c r="B99" s="138"/>
      <c r="C99" s="135" t="s">
        <v>699</v>
      </c>
      <c r="D99" s="136" t="s">
        <v>700</v>
      </c>
      <c r="E99" s="136" t="s">
        <v>701</v>
      </c>
      <c r="F99" s="8"/>
      <c r="G99" s="138"/>
      <c r="H99" s="32" t="s">
        <v>711</v>
      </c>
      <c r="I99" s="46">
        <f>VLOOKUP(D99,[1]дойпак!$E$7:$I$217,5,0)</f>
        <v>1</v>
      </c>
      <c r="J99" s="139" t="s">
        <v>190</v>
      </c>
      <c r="K99" s="64" t="s">
        <v>689</v>
      </c>
      <c r="L99" s="196">
        <v>228.42180000000002</v>
      </c>
      <c r="M99" s="197">
        <f t="shared" si="11"/>
        <v>228.42180000000002</v>
      </c>
      <c r="N99" s="198"/>
      <c r="O99" s="199">
        <f t="shared" si="12"/>
        <v>0</v>
      </c>
    </row>
    <row r="100" spans="1:15" ht="27.75" customHeight="1" thickBot="1" x14ac:dyDescent="0.3">
      <c r="A100" s="133" t="s">
        <v>191</v>
      </c>
      <c r="B100" s="133"/>
      <c r="C100" s="133"/>
      <c r="D100" s="133"/>
      <c r="E100" s="133"/>
      <c r="F100" s="133"/>
      <c r="G100" s="133"/>
      <c r="H100" s="122"/>
      <c r="I100" s="122"/>
      <c r="J100" s="133"/>
      <c r="K100" s="133"/>
      <c r="L100" s="203"/>
      <c r="M100" s="203"/>
      <c r="N100" s="203"/>
      <c r="O100" s="203"/>
    </row>
    <row r="101" spans="1:15" ht="41.25" customHeight="1" thickBot="1" x14ac:dyDescent="0.3">
      <c r="A101" s="137" t="s">
        <v>192</v>
      </c>
      <c r="B101" s="138"/>
      <c r="C101" s="135" t="s">
        <v>193</v>
      </c>
      <c r="D101" s="140" t="s">
        <v>194</v>
      </c>
      <c r="E101" s="136" t="s">
        <v>702</v>
      </c>
      <c r="F101" s="8"/>
      <c r="G101" s="139" t="s">
        <v>14</v>
      </c>
      <c r="H101" s="32" t="s">
        <v>711</v>
      </c>
      <c r="I101" s="46">
        <f>VLOOKUP(D101,[1]дойпак!$E$7:$I$217,5,0)</f>
        <v>1</v>
      </c>
      <c r="J101" s="139" t="s">
        <v>195</v>
      </c>
      <c r="K101" s="64" t="s">
        <v>689</v>
      </c>
      <c r="L101" s="196">
        <v>289.49579999999997</v>
      </c>
      <c r="M101" s="197">
        <f t="shared" ref="M101:M107" si="13">L101/I101</f>
        <v>289.49579999999997</v>
      </c>
      <c r="N101" s="198"/>
      <c r="O101" s="199">
        <f t="shared" ref="O101:O107" si="14">L101*N101</f>
        <v>0</v>
      </c>
    </row>
    <row r="102" spans="1:15" ht="41.25" customHeight="1" thickBot="1" x14ac:dyDescent="0.3">
      <c r="A102" s="137" t="s">
        <v>192</v>
      </c>
      <c r="B102" s="138"/>
      <c r="C102" s="135" t="s">
        <v>196</v>
      </c>
      <c r="D102" s="136" t="s">
        <v>197</v>
      </c>
      <c r="E102" s="136" t="s">
        <v>703</v>
      </c>
      <c r="F102" s="8"/>
      <c r="G102" s="139" t="s">
        <v>44</v>
      </c>
      <c r="H102" s="32" t="s">
        <v>711</v>
      </c>
      <c r="I102" s="46">
        <f>VLOOKUP(D102,[1]дойпак!$E$7:$I$217,5,0)</f>
        <v>1</v>
      </c>
      <c r="J102" s="139" t="s">
        <v>190</v>
      </c>
      <c r="K102" s="64" t="s">
        <v>689</v>
      </c>
      <c r="L102" s="196">
        <v>289.49579999999997</v>
      </c>
      <c r="M102" s="197">
        <f t="shared" si="13"/>
        <v>289.49579999999997</v>
      </c>
      <c r="N102" s="198"/>
      <c r="O102" s="199">
        <f t="shared" si="14"/>
        <v>0</v>
      </c>
    </row>
    <row r="103" spans="1:15" ht="41.25" customHeight="1" thickBot="1" x14ac:dyDescent="0.3">
      <c r="A103" s="137" t="s">
        <v>192</v>
      </c>
      <c r="B103" s="138"/>
      <c r="C103" s="135" t="s">
        <v>198</v>
      </c>
      <c r="D103" s="136" t="s">
        <v>199</v>
      </c>
      <c r="E103" s="136" t="s">
        <v>704</v>
      </c>
      <c r="F103" s="8"/>
      <c r="G103" s="139" t="s">
        <v>86</v>
      </c>
      <c r="H103" s="32" t="s">
        <v>711</v>
      </c>
      <c r="I103" s="46">
        <f>VLOOKUP(D103,[1]дойпак!$E$7:$I$217,5,0)</f>
        <v>1</v>
      </c>
      <c r="J103" s="139" t="s">
        <v>190</v>
      </c>
      <c r="K103" s="64" t="s">
        <v>689</v>
      </c>
      <c r="L103" s="196">
        <v>191.54250000000002</v>
      </c>
      <c r="M103" s="197">
        <f t="shared" si="13"/>
        <v>191.54250000000002</v>
      </c>
      <c r="N103" s="198"/>
      <c r="O103" s="199">
        <f t="shared" si="14"/>
        <v>0</v>
      </c>
    </row>
    <row r="104" spans="1:15" ht="41.25" customHeight="1" thickBot="1" x14ac:dyDescent="0.3">
      <c r="A104" s="137" t="s">
        <v>192</v>
      </c>
      <c r="B104" s="138"/>
      <c r="C104" s="135" t="s">
        <v>200</v>
      </c>
      <c r="D104" s="140" t="s">
        <v>201</v>
      </c>
      <c r="E104" s="136" t="s">
        <v>705</v>
      </c>
      <c r="F104" s="8"/>
      <c r="G104" s="139" t="s">
        <v>25</v>
      </c>
      <c r="H104" s="32" t="s">
        <v>711</v>
      </c>
      <c r="I104" s="46">
        <f>VLOOKUP(D104,[1]дойпак!$E$7:$I$217,5,0)</f>
        <v>1</v>
      </c>
      <c r="J104" s="139" t="s">
        <v>190</v>
      </c>
      <c r="K104" s="64" t="s">
        <v>689</v>
      </c>
      <c r="L104" s="196">
        <v>162.18</v>
      </c>
      <c r="M104" s="197">
        <f t="shared" si="13"/>
        <v>162.18</v>
      </c>
      <c r="N104" s="198"/>
      <c r="O104" s="199">
        <f t="shared" si="14"/>
        <v>0</v>
      </c>
    </row>
    <row r="105" spans="1:15" ht="41.25" customHeight="1" thickBot="1" x14ac:dyDescent="0.3">
      <c r="A105" s="137" t="s">
        <v>192</v>
      </c>
      <c r="B105" s="138"/>
      <c r="C105" s="135" t="s">
        <v>202</v>
      </c>
      <c r="D105" s="140" t="s">
        <v>203</v>
      </c>
      <c r="E105" s="136" t="s">
        <v>706</v>
      </c>
      <c r="F105" s="8"/>
      <c r="G105" s="139" t="s">
        <v>204</v>
      </c>
      <c r="H105" s="32" t="s">
        <v>711</v>
      </c>
      <c r="I105" s="46">
        <f>VLOOKUP(D105,[1]дойпак!$E$7:$I$217,5,0)</f>
        <v>1</v>
      </c>
      <c r="J105" s="139" t="s">
        <v>65</v>
      </c>
      <c r="K105" s="64" t="s">
        <v>689</v>
      </c>
      <c r="L105" s="196">
        <v>191.54250000000002</v>
      </c>
      <c r="M105" s="197">
        <f t="shared" si="13"/>
        <v>191.54250000000002</v>
      </c>
      <c r="N105" s="198"/>
      <c r="O105" s="199">
        <f t="shared" si="14"/>
        <v>0</v>
      </c>
    </row>
    <row r="106" spans="1:15" ht="41.25" customHeight="1" thickBot="1" x14ac:dyDescent="0.3">
      <c r="A106" s="137" t="s">
        <v>192</v>
      </c>
      <c r="B106" s="138"/>
      <c r="C106" s="135" t="s">
        <v>205</v>
      </c>
      <c r="D106" s="136" t="s">
        <v>206</v>
      </c>
      <c r="E106" s="136" t="s">
        <v>707</v>
      </c>
      <c r="F106" s="8"/>
      <c r="G106" s="139" t="s">
        <v>20</v>
      </c>
      <c r="H106" s="32" t="s">
        <v>711</v>
      </c>
      <c r="I106" s="46">
        <f>VLOOKUP(D106,[1]дойпак!$E$7:$I$217,5,0)</f>
        <v>1</v>
      </c>
      <c r="J106" s="139" t="s">
        <v>65</v>
      </c>
      <c r="K106" s="64" t="s">
        <v>689</v>
      </c>
      <c r="L106" s="196">
        <v>103.45500000000001</v>
      </c>
      <c r="M106" s="197">
        <f t="shared" si="13"/>
        <v>103.45500000000001</v>
      </c>
      <c r="N106" s="198"/>
      <c r="O106" s="199">
        <f t="shared" si="14"/>
        <v>0</v>
      </c>
    </row>
    <row r="107" spans="1:15" ht="41.25" customHeight="1" x14ac:dyDescent="0.25">
      <c r="A107" s="137" t="s">
        <v>192</v>
      </c>
      <c r="B107" s="138"/>
      <c r="C107" s="135" t="s">
        <v>207</v>
      </c>
      <c r="D107" s="136" t="s">
        <v>208</v>
      </c>
      <c r="E107" s="136" t="s">
        <v>708</v>
      </c>
      <c r="F107" s="8"/>
      <c r="G107" s="139" t="s">
        <v>44</v>
      </c>
      <c r="H107" s="32" t="s">
        <v>711</v>
      </c>
      <c r="I107" s="46">
        <f>VLOOKUP(D107,[1]дойпак!$E$7:$I$217,5,0)</f>
        <v>1</v>
      </c>
      <c r="J107" s="139" t="s">
        <v>209</v>
      </c>
      <c r="K107" s="64" t="s">
        <v>689</v>
      </c>
      <c r="L107" s="196">
        <v>191.54250000000002</v>
      </c>
      <c r="M107" s="197">
        <f t="shared" si="13"/>
        <v>191.54250000000002</v>
      </c>
      <c r="N107" s="198"/>
      <c r="O107" s="199">
        <f t="shared" si="14"/>
        <v>0</v>
      </c>
    </row>
    <row r="108" spans="1:15" s="32" customFormat="1" ht="16.5" x14ac:dyDescent="0.25">
      <c r="A108" s="121" t="s">
        <v>573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201"/>
      <c r="M108" s="201"/>
      <c r="N108" s="201"/>
      <c r="O108" s="202"/>
    </row>
    <row r="109" spans="1:15" s="32" customFormat="1" ht="39.75" customHeight="1" x14ac:dyDescent="0.25">
      <c r="A109" s="25" t="s">
        <v>574</v>
      </c>
      <c r="B109" s="27"/>
      <c r="C109" s="34" t="s">
        <v>575</v>
      </c>
      <c r="D109" s="40" t="s">
        <v>576</v>
      </c>
      <c r="E109" s="23" t="s">
        <v>577</v>
      </c>
      <c r="F109" s="25"/>
      <c r="G109" s="45" t="s">
        <v>20</v>
      </c>
      <c r="H109" s="141" t="s">
        <v>712</v>
      </c>
      <c r="I109" s="46">
        <f>VLOOKUP(D109,[1]дойпак!$E$7:$I$217,5,0)</f>
        <v>7</v>
      </c>
      <c r="J109" s="45" t="s">
        <v>189</v>
      </c>
      <c r="K109" s="45" t="s">
        <v>578</v>
      </c>
      <c r="L109" s="196">
        <v>469.45269000000002</v>
      </c>
      <c r="M109" s="197">
        <f t="shared" ref="M109:M117" si="15">L109/I109</f>
        <v>67.064670000000007</v>
      </c>
      <c r="N109" s="198"/>
      <c r="O109" s="199">
        <f t="shared" ref="O109:O117" si="16">L109*N109</f>
        <v>0</v>
      </c>
    </row>
    <row r="110" spans="1:15" s="32" customFormat="1" ht="39.75" customHeight="1" x14ac:dyDescent="0.25">
      <c r="A110" s="25" t="s">
        <v>574</v>
      </c>
      <c r="B110" s="27"/>
      <c r="C110" s="34" t="s">
        <v>579</v>
      </c>
      <c r="D110" s="35" t="s">
        <v>580</v>
      </c>
      <c r="E110" s="23" t="s">
        <v>581</v>
      </c>
      <c r="F110" s="25"/>
      <c r="G110" s="45" t="s">
        <v>25</v>
      </c>
      <c r="H110" s="141" t="s">
        <v>712</v>
      </c>
      <c r="I110" s="46">
        <f>VLOOKUP(D110,[1]дойпак!$E$7:$I$217,5,0)</f>
        <v>7</v>
      </c>
      <c r="J110" s="45" t="s">
        <v>189</v>
      </c>
      <c r="K110" s="45" t="s">
        <v>578</v>
      </c>
      <c r="L110" s="196">
        <v>469.45269000000002</v>
      </c>
      <c r="M110" s="197">
        <f t="shared" si="15"/>
        <v>67.064670000000007</v>
      </c>
      <c r="N110" s="198"/>
      <c r="O110" s="199">
        <f t="shared" si="16"/>
        <v>0</v>
      </c>
    </row>
    <row r="111" spans="1:15" s="32" customFormat="1" ht="39.75" customHeight="1" x14ac:dyDescent="0.25">
      <c r="A111" s="25" t="s">
        <v>574</v>
      </c>
      <c r="B111" s="27"/>
      <c r="C111" s="34" t="s">
        <v>196</v>
      </c>
      <c r="D111" s="35" t="s">
        <v>582</v>
      </c>
      <c r="E111" s="23" t="s">
        <v>583</v>
      </c>
      <c r="F111" s="25"/>
      <c r="G111" s="45" t="s">
        <v>44</v>
      </c>
      <c r="H111" s="141" t="s">
        <v>712</v>
      </c>
      <c r="I111" s="46">
        <f>VLOOKUP(D111,[1]дойпак!$E$7:$I$217,5,0)</f>
        <v>7</v>
      </c>
      <c r="J111" s="45" t="s">
        <v>189</v>
      </c>
      <c r="K111" s="45" t="s">
        <v>578</v>
      </c>
      <c r="L111" s="196">
        <v>469.45269000000002</v>
      </c>
      <c r="M111" s="197">
        <f t="shared" si="15"/>
        <v>67.064670000000007</v>
      </c>
      <c r="N111" s="198"/>
      <c r="O111" s="199">
        <f t="shared" si="16"/>
        <v>0</v>
      </c>
    </row>
    <row r="112" spans="1:15" s="32" customFormat="1" ht="39.75" customHeight="1" x14ac:dyDescent="0.25">
      <c r="A112" s="25" t="s">
        <v>574</v>
      </c>
      <c r="B112" s="27"/>
      <c r="C112" s="34" t="s">
        <v>584</v>
      </c>
      <c r="D112" s="35" t="s">
        <v>585</v>
      </c>
      <c r="E112" s="23" t="s">
        <v>586</v>
      </c>
      <c r="F112" s="25"/>
      <c r="G112" s="45" t="s">
        <v>14</v>
      </c>
      <c r="H112" s="141" t="s">
        <v>712</v>
      </c>
      <c r="I112" s="46">
        <f>VLOOKUP(D112,[1]дойпак!$E$7:$I$217,5,0)</f>
        <v>7</v>
      </c>
      <c r="J112" s="45" t="s">
        <v>189</v>
      </c>
      <c r="K112" s="45" t="s">
        <v>578</v>
      </c>
      <c r="L112" s="196">
        <v>469.45269000000002</v>
      </c>
      <c r="M112" s="197">
        <f t="shared" si="15"/>
        <v>67.064670000000007</v>
      </c>
      <c r="N112" s="198"/>
      <c r="O112" s="199">
        <f t="shared" si="16"/>
        <v>0</v>
      </c>
    </row>
    <row r="113" spans="1:15" s="32" customFormat="1" ht="39.75" customHeight="1" x14ac:dyDescent="0.25">
      <c r="A113" s="25" t="s">
        <v>587</v>
      </c>
      <c r="B113" s="36" t="s">
        <v>588</v>
      </c>
      <c r="C113" s="34" t="s">
        <v>589</v>
      </c>
      <c r="D113" s="35" t="s">
        <v>590</v>
      </c>
      <c r="E113" s="23" t="s">
        <v>591</v>
      </c>
      <c r="F113" s="25"/>
      <c r="G113" s="45" t="s">
        <v>20</v>
      </c>
      <c r="H113" s="141" t="s">
        <v>712</v>
      </c>
      <c r="I113" s="46">
        <f>VLOOKUP(D113,[1]дойпак!$E$7:$I$217,5,0)</f>
        <v>7</v>
      </c>
      <c r="J113" s="45" t="s">
        <v>189</v>
      </c>
      <c r="K113" s="45" t="s">
        <v>578</v>
      </c>
      <c r="L113" s="196">
        <v>541.96632</v>
      </c>
      <c r="M113" s="197">
        <f t="shared" si="15"/>
        <v>77.423760000000001</v>
      </c>
      <c r="N113" s="198"/>
      <c r="O113" s="199">
        <f t="shared" si="16"/>
        <v>0</v>
      </c>
    </row>
    <row r="114" spans="1:15" s="32" customFormat="1" ht="39.75" customHeight="1" x14ac:dyDescent="0.25">
      <c r="A114" s="25" t="s">
        <v>587</v>
      </c>
      <c r="B114" s="36" t="s">
        <v>588</v>
      </c>
      <c r="C114" s="34" t="s">
        <v>592</v>
      </c>
      <c r="D114" s="41" t="s">
        <v>593</v>
      </c>
      <c r="E114" s="23" t="s">
        <v>594</v>
      </c>
      <c r="F114" s="25"/>
      <c r="G114" s="45" t="s">
        <v>25</v>
      </c>
      <c r="H114" s="141" t="s">
        <v>712</v>
      </c>
      <c r="I114" s="46">
        <f>VLOOKUP(D114,[1]дойпак!$E$7:$I$217,5,0)</f>
        <v>7</v>
      </c>
      <c r="J114" s="45" t="s">
        <v>189</v>
      </c>
      <c r="K114" s="45" t="s">
        <v>578</v>
      </c>
      <c r="L114" s="196">
        <v>541.96632</v>
      </c>
      <c r="M114" s="197">
        <f t="shared" si="15"/>
        <v>77.423760000000001</v>
      </c>
      <c r="N114" s="198"/>
      <c r="O114" s="199">
        <f t="shared" si="16"/>
        <v>0</v>
      </c>
    </row>
    <row r="115" spans="1:15" s="32" customFormat="1" ht="39.75" customHeight="1" x14ac:dyDescent="0.25">
      <c r="A115" s="25" t="s">
        <v>587</v>
      </c>
      <c r="B115" s="36" t="s">
        <v>588</v>
      </c>
      <c r="C115" s="34" t="s">
        <v>595</v>
      </c>
      <c r="D115" s="41" t="s">
        <v>596</v>
      </c>
      <c r="E115" s="23" t="s">
        <v>597</v>
      </c>
      <c r="F115" s="25"/>
      <c r="G115" s="45" t="s">
        <v>44</v>
      </c>
      <c r="H115" s="141" t="s">
        <v>712</v>
      </c>
      <c r="I115" s="46">
        <f>VLOOKUP(D115,[1]дойпак!$E$7:$I$217,5,0)</f>
        <v>7</v>
      </c>
      <c r="J115" s="45" t="s">
        <v>189</v>
      </c>
      <c r="K115" s="45" t="s">
        <v>578</v>
      </c>
      <c r="L115" s="196">
        <v>541.96632</v>
      </c>
      <c r="M115" s="197">
        <f t="shared" si="15"/>
        <v>77.423760000000001</v>
      </c>
      <c r="N115" s="198"/>
      <c r="O115" s="199">
        <f t="shared" si="16"/>
        <v>0</v>
      </c>
    </row>
    <row r="116" spans="1:15" s="32" customFormat="1" ht="39.75" customHeight="1" x14ac:dyDescent="0.25">
      <c r="A116" s="25" t="s">
        <v>587</v>
      </c>
      <c r="B116" s="36" t="s">
        <v>588</v>
      </c>
      <c r="C116" s="34" t="s">
        <v>598</v>
      </c>
      <c r="D116" s="35" t="s">
        <v>599</v>
      </c>
      <c r="E116" s="23" t="s">
        <v>600</v>
      </c>
      <c r="F116" s="25"/>
      <c r="G116" s="45" t="s">
        <v>49</v>
      </c>
      <c r="H116" s="141" t="s">
        <v>712</v>
      </c>
      <c r="I116" s="46">
        <f>VLOOKUP(D116,[1]дойпак!$E$7:$I$217,5,0)</f>
        <v>7</v>
      </c>
      <c r="J116" s="45" t="s">
        <v>189</v>
      </c>
      <c r="K116" s="45" t="s">
        <v>578</v>
      </c>
      <c r="L116" s="196">
        <v>541.96632</v>
      </c>
      <c r="M116" s="197">
        <f t="shared" si="15"/>
        <v>77.423760000000001</v>
      </c>
      <c r="N116" s="198"/>
      <c r="O116" s="199">
        <f t="shared" si="16"/>
        <v>0</v>
      </c>
    </row>
    <row r="117" spans="1:15" s="32" customFormat="1" ht="39.75" customHeight="1" x14ac:dyDescent="0.25">
      <c r="A117" s="25" t="s">
        <v>587</v>
      </c>
      <c r="B117" s="36" t="s">
        <v>588</v>
      </c>
      <c r="C117" s="34" t="s">
        <v>601</v>
      </c>
      <c r="D117" s="35" t="s">
        <v>602</v>
      </c>
      <c r="E117" s="23" t="s">
        <v>603</v>
      </c>
      <c r="F117" s="25"/>
      <c r="G117" s="45" t="s">
        <v>14</v>
      </c>
      <c r="H117" s="141" t="s">
        <v>712</v>
      </c>
      <c r="I117" s="46">
        <f>VLOOKUP(D117,[1]дойпак!$E$7:$I$217,5,0)</f>
        <v>7</v>
      </c>
      <c r="J117" s="45" t="s">
        <v>189</v>
      </c>
      <c r="K117" s="45" t="s">
        <v>578</v>
      </c>
      <c r="L117" s="196">
        <v>541.96632</v>
      </c>
      <c r="M117" s="197">
        <f t="shared" si="15"/>
        <v>77.423760000000001</v>
      </c>
      <c r="N117" s="198"/>
      <c r="O117" s="199">
        <f t="shared" si="16"/>
        <v>0</v>
      </c>
    </row>
    <row r="118" spans="1:15" s="32" customFormat="1" ht="16.5" x14ac:dyDescent="0.25">
      <c r="A118" s="121" t="s">
        <v>616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201"/>
      <c r="M118" s="201"/>
      <c r="N118" s="201"/>
      <c r="O118" s="202"/>
    </row>
    <row r="119" spans="1:15" s="32" customFormat="1" ht="41.25" customHeight="1" x14ac:dyDescent="0.25">
      <c r="A119" s="25" t="s">
        <v>617</v>
      </c>
      <c r="B119" s="27"/>
      <c r="C119" s="34" t="s">
        <v>618</v>
      </c>
      <c r="D119" s="35" t="s">
        <v>619</v>
      </c>
      <c r="E119" s="23" t="s">
        <v>620</v>
      </c>
      <c r="F119" s="52"/>
      <c r="G119" s="25" t="s">
        <v>44</v>
      </c>
      <c r="H119" s="32" t="s">
        <v>711</v>
      </c>
      <c r="I119" s="46">
        <f>VLOOKUP(D119,[1]дойпак!$E$7:$I$217,5,0)</f>
        <v>10</v>
      </c>
      <c r="J119" s="25" t="s">
        <v>65</v>
      </c>
      <c r="K119" s="25" t="s">
        <v>578</v>
      </c>
      <c r="L119" s="196">
        <v>192.41100000000003</v>
      </c>
      <c r="M119" s="197">
        <f t="shared" ref="M119:M122" si="17">L119/I119</f>
        <v>19.241100000000003</v>
      </c>
      <c r="N119" s="198"/>
      <c r="O119" s="199">
        <f t="shared" ref="O119:O134" si="18">L119*N119</f>
        <v>0</v>
      </c>
    </row>
    <row r="120" spans="1:15" s="32" customFormat="1" ht="41.25" customHeight="1" x14ac:dyDescent="0.25">
      <c r="A120" s="25" t="s">
        <v>617</v>
      </c>
      <c r="B120" s="27"/>
      <c r="C120" s="34" t="s">
        <v>598</v>
      </c>
      <c r="D120" s="35" t="s">
        <v>621</v>
      </c>
      <c r="E120" s="23" t="s">
        <v>622</v>
      </c>
      <c r="F120" s="52"/>
      <c r="G120" s="25" t="s">
        <v>49</v>
      </c>
      <c r="H120" s="32" t="s">
        <v>711</v>
      </c>
      <c r="I120" s="46">
        <f>VLOOKUP(D120,[1]дойпак!$E$7:$I$217,5,0)</f>
        <v>10</v>
      </c>
      <c r="J120" s="25" t="s">
        <v>65</v>
      </c>
      <c r="K120" s="25" t="s">
        <v>578</v>
      </c>
      <c r="L120" s="196">
        <v>192.41100000000003</v>
      </c>
      <c r="M120" s="197">
        <f t="shared" si="17"/>
        <v>19.241100000000003</v>
      </c>
      <c r="N120" s="198"/>
      <c r="O120" s="199">
        <f t="shared" si="18"/>
        <v>0</v>
      </c>
    </row>
    <row r="121" spans="1:15" s="32" customFormat="1" ht="41.25" customHeight="1" x14ac:dyDescent="0.25">
      <c r="A121" s="25" t="s">
        <v>617</v>
      </c>
      <c r="B121" s="27"/>
      <c r="C121" s="34" t="s">
        <v>601</v>
      </c>
      <c r="D121" s="35" t="s">
        <v>623</v>
      </c>
      <c r="E121" s="23" t="s">
        <v>624</v>
      </c>
      <c r="F121" s="52"/>
      <c r="G121" s="25" t="s">
        <v>14</v>
      </c>
      <c r="H121" s="32" t="s">
        <v>711</v>
      </c>
      <c r="I121" s="46">
        <f>VLOOKUP(D121,[1]дойпак!$E$7:$I$217,5,0)</f>
        <v>10</v>
      </c>
      <c r="J121" s="25" t="s">
        <v>65</v>
      </c>
      <c r="K121" s="25" t="s">
        <v>578</v>
      </c>
      <c r="L121" s="196">
        <v>192.41100000000003</v>
      </c>
      <c r="M121" s="197">
        <f t="shared" si="17"/>
        <v>19.241100000000003</v>
      </c>
      <c r="N121" s="198"/>
      <c r="O121" s="199">
        <f t="shared" si="18"/>
        <v>0</v>
      </c>
    </row>
    <row r="122" spans="1:15" s="32" customFormat="1" ht="41.25" customHeight="1" x14ac:dyDescent="0.25">
      <c r="A122" s="25" t="s">
        <v>617</v>
      </c>
      <c r="B122" s="27"/>
      <c r="C122" s="34" t="s">
        <v>589</v>
      </c>
      <c r="D122" s="35" t="s">
        <v>625</v>
      </c>
      <c r="E122" s="23" t="s">
        <v>626</v>
      </c>
      <c r="F122" s="52"/>
      <c r="G122" s="25" t="s">
        <v>20</v>
      </c>
      <c r="H122" s="32" t="s">
        <v>711</v>
      </c>
      <c r="I122" s="46">
        <f>VLOOKUP(D122,[1]дойпак!$E$7:$I$217,5,0)</f>
        <v>10</v>
      </c>
      <c r="J122" s="25" t="s">
        <v>65</v>
      </c>
      <c r="K122" s="25" t="s">
        <v>578</v>
      </c>
      <c r="L122" s="196">
        <v>192.41100000000003</v>
      </c>
      <c r="M122" s="197">
        <f t="shared" si="17"/>
        <v>19.241100000000003</v>
      </c>
      <c r="N122" s="198"/>
      <c r="O122" s="199">
        <f t="shared" si="18"/>
        <v>0</v>
      </c>
    </row>
    <row r="123" spans="1:15" s="32" customFormat="1" ht="16.5" x14ac:dyDescent="0.25">
      <c r="A123" s="121" t="s">
        <v>627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201"/>
      <c r="M123" s="201"/>
      <c r="N123" s="201"/>
      <c r="O123" s="202"/>
    </row>
    <row r="124" spans="1:15" s="32" customFormat="1" ht="31.5" customHeight="1" x14ac:dyDescent="0.25">
      <c r="A124" s="25" t="s">
        <v>628</v>
      </c>
      <c r="B124" s="27"/>
      <c r="C124" s="34" t="s">
        <v>629</v>
      </c>
      <c r="D124" s="39" t="s">
        <v>630</v>
      </c>
      <c r="E124" s="23" t="s">
        <v>631</v>
      </c>
      <c r="F124" s="25"/>
      <c r="G124" s="25" t="s">
        <v>20</v>
      </c>
      <c r="H124" s="142" t="s">
        <v>712</v>
      </c>
      <c r="I124" s="46">
        <f>VLOOKUP(D124,[1]дойпак!$E$7:$I$217,5,0)</f>
        <v>10</v>
      </c>
      <c r="J124" s="45" t="s">
        <v>209</v>
      </c>
      <c r="K124" s="25" t="s">
        <v>632</v>
      </c>
      <c r="L124" s="204">
        <v>185.71635000000003</v>
      </c>
      <c r="M124" s="205">
        <f t="shared" ref="M124:M126" si="19">L124/I124</f>
        <v>18.571635000000004</v>
      </c>
      <c r="N124" s="198"/>
      <c r="O124" s="199">
        <f t="shared" si="18"/>
        <v>0</v>
      </c>
    </row>
    <row r="125" spans="1:15" s="32" customFormat="1" ht="31.5" customHeight="1" x14ac:dyDescent="0.25">
      <c r="A125" s="25" t="s">
        <v>628</v>
      </c>
      <c r="B125" s="27"/>
      <c r="C125" s="34" t="s">
        <v>633</v>
      </c>
      <c r="D125" s="39" t="s">
        <v>634</v>
      </c>
      <c r="E125" s="23" t="s">
        <v>635</v>
      </c>
      <c r="F125" s="25"/>
      <c r="G125" s="25" t="s">
        <v>49</v>
      </c>
      <c r="H125" s="142" t="s">
        <v>712</v>
      </c>
      <c r="I125" s="46">
        <f>VLOOKUP(D125,[1]дойпак!$E$7:$I$217,5,0)</f>
        <v>10</v>
      </c>
      <c r="J125" s="25" t="s">
        <v>190</v>
      </c>
      <c r="K125" s="25" t="s">
        <v>636</v>
      </c>
      <c r="L125" s="204">
        <v>215.31375000000003</v>
      </c>
      <c r="M125" s="205">
        <f t="shared" si="19"/>
        <v>21.531375000000004</v>
      </c>
      <c r="N125" s="198"/>
      <c r="O125" s="199">
        <f t="shared" si="18"/>
        <v>0</v>
      </c>
    </row>
    <row r="126" spans="1:15" s="32" customFormat="1" ht="31.5" customHeight="1" x14ac:dyDescent="0.25">
      <c r="A126" s="25" t="s">
        <v>628</v>
      </c>
      <c r="B126" s="27"/>
      <c r="C126" s="34" t="s">
        <v>637</v>
      </c>
      <c r="D126" s="39" t="s">
        <v>638</v>
      </c>
      <c r="E126" s="23" t="s">
        <v>639</v>
      </c>
      <c r="F126" s="55"/>
      <c r="G126" s="25" t="s">
        <v>25</v>
      </c>
      <c r="H126" s="142" t="s">
        <v>712</v>
      </c>
      <c r="I126" s="46">
        <f>VLOOKUP(D126,[1]дойпак!$E$7:$I$217,5,0)</f>
        <v>10</v>
      </c>
      <c r="J126" s="45" t="s">
        <v>54</v>
      </c>
      <c r="K126" s="25" t="s">
        <v>578</v>
      </c>
      <c r="L126" s="204">
        <v>168.45120000000003</v>
      </c>
      <c r="M126" s="205">
        <f t="shared" si="19"/>
        <v>16.845120000000001</v>
      </c>
      <c r="N126" s="198"/>
      <c r="O126" s="199">
        <f t="shared" si="18"/>
        <v>0</v>
      </c>
    </row>
    <row r="127" spans="1:15" s="32" customFormat="1" ht="16.5" x14ac:dyDescent="0.25">
      <c r="A127" s="121" t="s">
        <v>672</v>
      </c>
      <c r="B127" s="122"/>
      <c r="C127" s="122"/>
      <c r="D127" s="122"/>
      <c r="E127" s="122"/>
      <c r="F127" s="122"/>
      <c r="G127" s="122" t="s">
        <v>663</v>
      </c>
      <c r="H127" s="122"/>
      <c r="I127" s="122"/>
      <c r="J127" s="122"/>
      <c r="K127" s="122"/>
      <c r="L127" s="201"/>
      <c r="M127" s="201"/>
      <c r="N127" s="201"/>
      <c r="O127" s="202"/>
    </row>
    <row r="128" spans="1:15" s="32" customFormat="1" ht="36" customHeight="1" x14ac:dyDescent="0.25">
      <c r="A128" s="50" t="s">
        <v>73</v>
      </c>
      <c r="B128" s="50"/>
      <c r="C128" s="36" t="s">
        <v>640</v>
      </c>
      <c r="D128" s="36" t="s">
        <v>641</v>
      </c>
      <c r="E128" s="23" t="s">
        <v>642</v>
      </c>
      <c r="F128" s="25"/>
      <c r="G128" s="25" t="s">
        <v>44</v>
      </c>
      <c r="H128" s="142" t="s">
        <v>712</v>
      </c>
      <c r="I128" s="46">
        <f>VLOOKUP(D128,[1]дойпак!$E$7:$I$217,5,0)</f>
        <v>7</v>
      </c>
      <c r="J128" s="45" t="s">
        <v>643</v>
      </c>
      <c r="K128" s="45" t="s">
        <v>78</v>
      </c>
      <c r="L128" s="204">
        <v>183.2499</v>
      </c>
      <c r="M128" s="205">
        <f t="shared" ref="M128:M134" si="20">L128/I128</f>
        <v>26.178557142857141</v>
      </c>
      <c r="N128" s="198"/>
      <c r="O128" s="199">
        <f t="shared" si="18"/>
        <v>0</v>
      </c>
    </row>
    <row r="129" spans="1:15" s="32" customFormat="1" ht="36" customHeight="1" x14ac:dyDescent="0.25">
      <c r="A129" s="50" t="s">
        <v>73</v>
      </c>
      <c r="B129" s="50"/>
      <c r="C129" s="36" t="s">
        <v>644</v>
      </c>
      <c r="D129" s="36" t="s">
        <v>645</v>
      </c>
      <c r="E129" s="23" t="s">
        <v>646</v>
      </c>
      <c r="F129" s="25"/>
      <c r="G129" s="25" t="s">
        <v>14</v>
      </c>
      <c r="H129" s="142" t="s">
        <v>712</v>
      </c>
      <c r="I129" s="46">
        <v>7</v>
      </c>
      <c r="J129" s="45" t="s">
        <v>15</v>
      </c>
      <c r="K129" s="45" t="s">
        <v>78</v>
      </c>
      <c r="L129" s="204">
        <v>183.2499</v>
      </c>
      <c r="M129" s="205">
        <f t="shared" si="20"/>
        <v>26.178557142857141</v>
      </c>
      <c r="N129" s="198"/>
      <c r="O129" s="199">
        <f t="shared" si="18"/>
        <v>0</v>
      </c>
    </row>
    <row r="130" spans="1:15" s="32" customFormat="1" ht="36" customHeight="1" x14ac:dyDescent="0.25">
      <c r="A130" s="50" t="s">
        <v>73</v>
      </c>
      <c r="B130" s="50"/>
      <c r="C130" s="36" t="s">
        <v>647</v>
      </c>
      <c r="D130" s="36" t="s">
        <v>648</v>
      </c>
      <c r="E130" s="23" t="s">
        <v>649</v>
      </c>
      <c r="F130" s="25"/>
      <c r="G130" s="25" t="s">
        <v>25</v>
      </c>
      <c r="H130" s="142" t="s">
        <v>712</v>
      </c>
      <c r="I130" s="46">
        <v>7</v>
      </c>
      <c r="J130" s="45" t="s">
        <v>15</v>
      </c>
      <c r="K130" s="45" t="s">
        <v>78</v>
      </c>
      <c r="L130" s="204">
        <v>183.2499</v>
      </c>
      <c r="M130" s="205">
        <f t="shared" si="20"/>
        <v>26.178557142857141</v>
      </c>
      <c r="N130" s="198"/>
      <c r="O130" s="199">
        <f t="shared" si="18"/>
        <v>0</v>
      </c>
    </row>
    <row r="131" spans="1:15" s="32" customFormat="1" ht="36" customHeight="1" x14ac:dyDescent="0.25">
      <c r="A131" s="50" t="s">
        <v>73</v>
      </c>
      <c r="B131" s="50"/>
      <c r="C131" s="36" t="s">
        <v>650</v>
      </c>
      <c r="D131" s="36" t="s">
        <v>651</v>
      </c>
      <c r="E131" s="23" t="s">
        <v>652</v>
      </c>
      <c r="F131" s="25"/>
      <c r="G131" s="25" t="s">
        <v>14</v>
      </c>
      <c r="H131" s="142" t="s">
        <v>712</v>
      </c>
      <c r="I131" s="46">
        <v>7</v>
      </c>
      <c r="J131" s="45" t="s">
        <v>15</v>
      </c>
      <c r="K131" s="45" t="s">
        <v>78</v>
      </c>
      <c r="L131" s="204">
        <v>183.2499</v>
      </c>
      <c r="M131" s="205">
        <v>12.17755</v>
      </c>
      <c r="N131" s="198"/>
      <c r="O131" s="199">
        <f t="shared" si="18"/>
        <v>0</v>
      </c>
    </row>
    <row r="132" spans="1:15" s="32" customFormat="1" ht="36" customHeight="1" x14ac:dyDescent="0.25">
      <c r="A132" s="50" t="s">
        <v>73</v>
      </c>
      <c r="B132" s="50"/>
      <c r="C132" s="36" t="s">
        <v>653</v>
      </c>
      <c r="D132" s="36" t="s">
        <v>654</v>
      </c>
      <c r="E132" s="23" t="s">
        <v>655</v>
      </c>
      <c r="F132" s="25"/>
      <c r="G132" s="25" t="s">
        <v>29</v>
      </c>
      <c r="H132" s="142" t="s">
        <v>712</v>
      </c>
      <c r="I132" s="46">
        <f>VLOOKUP(D132,[1]дойпак!$E$7:$I$217,5,0)</f>
        <v>7</v>
      </c>
      <c r="J132" s="45" t="s">
        <v>656</v>
      </c>
      <c r="K132" s="45" t="s">
        <v>78</v>
      </c>
      <c r="L132" s="204">
        <v>183.2499</v>
      </c>
      <c r="M132" s="205">
        <f t="shared" si="20"/>
        <v>26.178557142857141</v>
      </c>
      <c r="N132" s="198"/>
      <c r="O132" s="199">
        <f t="shared" si="18"/>
        <v>0</v>
      </c>
    </row>
    <row r="133" spans="1:15" s="32" customFormat="1" ht="36" customHeight="1" x14ac:dyDescent="0.25">
      <c r="A133" s="50" t="s">
        <v>73</v>
      </c>
      <c r="B133" s="50"/>
      <c r="C133" s="36" t="s">
        <v>657</v>
      </c>
      <c r="D133" s="36" t="s">
        <v>658</v>
      </c>
      <c r="E133" s="23" t="s">
        <v>659</v>
      </c>
      <c r="F133" s="25"/>
      <c r="G133" s="25" t="s">
        <v>44</v>
      </c>
      <c r="H133" s="142" t="s">
        <v>712</v>
      </c>
      <c r="I133" s="46">
        <v>7</v>
      </c>
      <c r="J133" s="45" t="s">
        <v>656</v>
      </c>
      <c r="K133" s="45" t="s">
        <v>78</v>
      </c>
      <c r="L133" s="204">
        <v>183.2499</v>
      </c>
      <c r="M133" s="205">
        <f t="shared" si="20"/>
        <v>26.178557142857141</v>
      </c>
      <c r="N133" s="198"/>
      <c r="O133" s="199">
        <f t="shared" si="18"/>
        <v>0</v>
      </c>
    </row>
    <row r="134" spans="1:15" s="32" customFormat="1" ht="36" customHeight="1" x14ac:dyDescent="0.25">
      <c r="A134" s="50" t="s">
        <v>73</v>
      </c>
      <c r="B134" s="50"/>
      <c r="C134" s="36" t="s">
        <v>660</v>
      </c>
      <c r="D134" s="36" t="s">
        <v>661</v>
      </c>
      <c r="E134" s="23" t="s">
        <v>662</v>
      </c>
      <c r="F134" s="25"/>
      <c r="G134" s="25" t="s">
        <v>44</v>
      </c>
      <c r="H134" s="142" t="s">
        <v>712</v>
      </c>
      <c r="I134" s="46">
        <f>VLOOKUP(D134,[1]дойпак!$E$7:$I$217,5,0)</f>
        <v>7</v>
      </c>
      <c r="J134" s="45" t="s">
        <v>15</v>
      </c>
      <c r="K134" s="45" t="s">
        <v>78</v>
      </c>
      <c r="L134" s="204">
        <v>183.2499</v>
      </c>
      <c r="M134" s="205">
        <f t="shared" si="20"/>
        <v>26.178557142857141</v>
      </c>
      <c r="N134" s="198"/>
      <c r="O134" s="199">
        <f t="shared" si="18"/>
        <v>0</v>
      </c>
    </row>
    <row r="135" spans="1:15" s="32" customFormat="1" ht="31.5" customHeight="1" x14ac:dyDescent="0.25">
      <c r="A135" s="127" t="s">
        <v>681</v>
      </c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30">
        <f>SUM(O7:O134)</f>
        <v>0</v>
      </c>
    </row>
  </sheetData>
  <autoFilter ref="A4:O135">
    <filterColumn colId="13" showButton="0"/>
  </autoFilter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  <pageSetUpPr fitToPage="1"/>
  </sheetPr>
  <dimension ref="A1:R232"/>
  <sheetViews>
    <sheetView view="pageBreakPreview" zoomScale="70" zoomScaleNormal="100" zoomScaleSheetLayoutView="70" workbookViewId="0">
      <pane ySplit="5" topLeftCell="A6" activePane="bottomLeft" state="frozen"/>
      <selection pane="bottomLeft" activeCell="F1" sqref="F1"/>
    </sheetView>
  </sheetViews>
  <sheetFormatPr defaultRowHeight="31.5" customHeight="1" x14ac:dyDescent="0.3"/>
  <cols>
    <col min="1" max="1" width="22.42578125" style="12" bestFit="1" customWidth="1"/>
    <col min="2" max="2" width="12.28515625" style="4" customWidth="1"/>
    <col min="3" max="3" width="11.28515625" style="8" customWidth="1"/>
    <col min="4" max="4" width="14" style="8" customWidth="1"/>
    <col min="5" max="5" width="17.140625" style="8" customWidth="1"/>
    <col min="6" max="6" width="53.7109375" style="9" customWidth="1"/>
    <col min="7" max="7" width="8.85546875" style="4" customWidth="1"/>
    <col min="8" max="8" width="24" style="15" bestFit="1" customWidth="1"/>
    <col min="9" max="9" width="10.140625" style="18" customWidth="1"/>
    <col min="10" max="10" width="11.7109375" style="18" customWidth="1"/>
    <col min="11" max="11" width="13" style="18" customWidth="1"/>
    <col min="12" max="12" width="15.28515625" style="19" customWidth="1"/>
    <col min="13" max="13" width="14.7109375" style="90" customWidth="1"/>
    <col min="14" max="14" width="9.140625" style="97"/>
    <col min="15" max="15" width="14.140625" style="18" bestFit="1" customWidth="1"/>
    <col min="16" max="16" width="11" style="145" bestFit="1" customWidth="1"/>
    <col min="17" max="17" width="13.85546875" style="119" customWidth="1"/>
    <col min="18" max="18" width="9.140625" style="119"/>
    <col min="19" max="16384" width="9.140625" style="4"/>
  </cols>
  <sheetData>
    <row r="1" spans="1:18" ht="31.5" customHeight="1" x14ac:dyDescent="0.3">
      <c r="A1" s="1"/>
      <c r="B1" s="2"/>
      <c r="C1" s="2"/>
      <c r="D1" s="2"/>
      <c r="E1" s="3"/>
      <c r="F1" s="2"/>
      <c r="G1" s="14"/>
      <c r="H1" s="13"/>
      <c r="I1" s="16"/>
      <c r="J1" s="16"/>
      <c r="K1" s="16"/>
      <c r="L1" s="17"/>
      <c r="M1" s="89"/>
      <c r="N1" s="95"/>
      <c r="O1" s="88"/>
    </row>
    <row r="2" spans="1:18" ht="31.5" customHeight="1" x14ac:dyDescent="0.3">
      <c r="A2" s="1"/>
      <c r="B2" s="2"/>
      <c r="C2" s="2"/>
      <c r="D2" s="2"/>
      <c r="E2" s="3"/>
      <c r="F2" s="2"/>
      <c r="G2" s="14"/>
      <c r="H2" s="13"/>
      <c r="I2" s="16"/>
      <c r="J2" s="16"/>
      <c r="K2" s="16"/>
      <c r="L2" s="17"/>
      <c r="M2" s="89"/>
      <c r="N2" s="95"/>
      <c r="O2" s="88"/>
    </row>
    <row r="3" spans="1:18" s="31" customFormat="1" ht="66.75" customHeight="1" x14ac:dyDescent="0.3">
      <c r="A3" s="238" t="s">
        <v>795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146"/>
      <c r="Q3" s="120"/>
      <c r="R3" s="120"/>
    </row>
    <row r="4" spans="1:18" s="22" customFormat="1" ht="24" customHeight="1" x14ac:dyDescent="0.3">
      <c r="A4" s="236" t="s">
        <v>682</v>
      </c>
      <c r="B4" s="236" t="s">
        <v>0</v>
      </c>
      <c r="C4" s="236" t="s">
        <v>1</v>
      </c>
      <c r="D4" s="236" t="s">
        <v>2</v>
      </c>
      <c r="E4" s="236" t="s">
        <v>685</v>
      </c>
      <c r="F4" s="236" t="s">
        <v>3</v>
      </c>
      <c r="G4" s="236" t="s">
        <v>4</v>
      </c>
      <c r="H4" s="236" t="s">
        <v>5</v>
      </c>
      <c r="I4" s="236" t="s">
        <v>677</v>
      </c>
      <c r="J4" s="236" t="s">
        <v>678</v>
      </c>
      <c r="K4" s="236" t="s">
        <v>676</v>
      </c>
      <c r="L4" s="236" t="s">
        <v>674</v>
      </c>
      <c r="M4" s="239" t="s">
        <v>683</v>
      </c>
      <c r="N4" s="234" t="s">
        <v>6</v>
      </c>
      <c r="O4" s="235"/>
      <c r="P4" s="145"/>
      <c r="Q4" s="119"/>
      <c r="R4" s="119"/>
    </row>
    <row r="5" spans="1:18" s="22" customFormat="1" ht="24" customHeight="1" x14ac:dyDescent="0.3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40"/>
      <c r="N5" s="96" t="s">
        <v>680</v>
      </c>
      <c r="O5" s="29" t="s">
        <v>8</v>
      </c>
      <c r="P5" s="145"/>
      <c r="Q5" s="119"/>
      <c r="R5" s="119"/>
    </row>
    <row r="6" spans="1:18" s="5" customFormat="1" ht="19.5" thickBot="1" x14ac:dyDescent="0.35">
      <c r="A6" s="231" t="s">
        <v>7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3"/>
      <c r="P6" s="145"/>
      <c r="Q6" s="119"/>
      <c r="R6" s="119"/>
    </row>
    <row r="7" spans="1:18" s="5" customFormat="1" ht="31.5" customHeight="1" thickBot="1" x14ac:dyDescent="0.35">
      <c r="A7" s="222" t="s">
        <v>719</v>
      </c>
      <c r="B7" s="60" t="s">
        <v>9</v>
      </c>
      <c r="C7" s="61" t="s">
        <v>10</v>
      </c>
      <c r="D7" s="62" t="s">
        <v>11</v>
      </c>
      <c r="E7" s="61" t="s">
        <v>12</v>
      </c>
      <c r="F7" s="76" t="s">
        <v>13</v>
      </c>
      <c r="G7" s="60"/>
      <c r="H7" s="64" t="s">
        <v>14</v>
      </c>
      <c r="I7" s="71">
        <v>20</v>
      </c>
      <c r="J7" s="64" t="s">
        <v>15</v>
      </c>
      <c r="K7" s="64" t="s">
        <v>16</v>
      </c>
      <c r="L7" s="225">
        <v>2376.7800000000002</v>
      </c>
      <c r="M7" s="228">
        <f>L7/(I7+I8+I9+I10)</f>
        <v>29.709750000000003</v>
      </c>
      <c r="N7" s="219"/>
      <c r="O7" s="185">
        <f>N7*L7</f>
        <v>0</v>
      </c>
      <c r="P7" s="145"/>
      <c r="Q7" s="119"/>
      <c r="R7" s="119"/>
    </row>
    <row r="8" spans="1:18" s="5" customFormat="1" ht="31.5" customHeight="1" thickBot="1" x14ac:dyDescent="0.35">
      <c r="A8" s="223"/>
      <c r="B8" s="42" t="s">
        <v>9</v>
      </c>
      <c r="C8" s="43" t="s">
        <v>10</v>
      </c>
      <c r="D8" s="44" t="s">
        <v>246</v>
      </c>
      <c r="E8" s="43" t="s">
        <v>247</v>
      </c>
      <c r="F8" s="35" t="s">
        <v>248</v>
      </c>
      <c r="G8" s="42"/>
      <c r="H8" s="45" t="s">
        <v>44</v>
      </c>
      <c r="I8" s="71">
        <v>20</v>
      </c>
      <c r="J8" s="45" t="s">
        <v>54</v>
      </c>
      <c r="K8" s="45" t="s">
        <v>16</v>
      </c>
      <c r="L8" s="226"/>
      <c r="M8" s="229"/>
      <c r="N8" s="220"/>
      <c r="O8" s="186"/>
      <c r="P8" s="145"/>
      <c r="Q8" s="119"/>
      <c r="R8" s="119"/>
    </row>
    <row r="9" spans="1:18" s="5" customFormat="1" ht="31.5" customHeight="1" thickBot="1" x14ac:dyDescent="0.35">
      <c r="A9" s="223"/>
      <c r="B9" s="42" t="s">
        <v>9</v>
      </c>
      <c r="C9" s="43" t="s">
        <v>10</v>
      </c>
      <c r="D9" s="44" t="s">
        <v>17</v>
      </c>
      <c r="E9" s="43" t="s">
        <v>18</v>
      </c>
      <c r="F9" s="35" t="s">
        <v>19</v>
      </c>
      <c r="G9" s="42"/>
      <c r="H9" s="45" t="s">
        <v>20</v>
      </c>
      <c r="I9" s="71">
        <v>20</v>
      </c>
      <c r="J9" s="45" t="s">
        <v>21</v>
      </c>
      <c r="K9" s="45" t="s">
        <v>16</v>
      </c>
      <c r="L9" s="226"/>
      <c r="M9" s="229"/>
      <c r="N9" s="220"/>
      <c r="O9" s="186"/>
      <c r="P9" s="145"/>
      <c r="Q9" s="119"/>
      <c r="R9" s="119"/>
    </row>
    <row r="10" spans="1:18" s="5" customFormat="1" ht="31.5" customHeight="1" thickBot="1" x14ac:dyDescent="0.35">
      <c r="A10" s="224"/>
      <c r="B10" s="65" t="s">
        <v>9</v>
      </c>
      <c r="C10" s="66" t="s">
        <v>10</v>
      </c>
      <c r="D10" s="67" t="s">
        <v>22</v>
      </c>
      <c r="E10" s="66" t="s">
        <v>23</v>
      </c>
      <c r="F10" s="81" t="s">
        <v>24</v>
      </c>
      <c r="G10" s="65"/>
      <c r="H10" s="69" t="s">
        <v>25</v>
      </c>
      <c r="I10" s="71">
        <v>20</v>
      </c>
      <c r="J10" s="69" t="s">
        <v>21</v>
      </c>
      <c r="K10" s="69" t="s">
        <v>16</v>
      </c>
      <c r="L10" s="227"/>
      <c r="M10" s="230"/>
      <c r="N10" s="221"/>
      <c r="O10" s="187"/>
      <c r="P10" s="145"/>
      <c r="Q10" s="119"/>
      <c r="R10" s="119"/>
    </row>
    <row r="11" spans="1:18" s="5" customFormat="1" ht="31.5" customHeight="1" thickBot="1" x14ac:dyDescent="0.35">
      <c r="A11" s="222" t="s">
        <v>720</v>
      </c>
      <c r="B11" s="60" t="s">
        <v>9</v>
      </c>
      <c r="C11" s="61" t="s">
        <v>10</v>
      </c>
      <c r="D11" s="62" t="s">
        <v>249</v>
      </c>
      <c r="E11" s="61" t="s">
        <v>250</v>
      </c>
      <c r="F11" s="76" t="s">
        <v>251</v>
      </c>
      <c r="G11" s="60"/>
      <c r="H11" s="64" t="s">
        <v>44</v>
      </c>
      <c r="I11" s="71">
        <v>20</v>
      </c>
      <c r="J11" s="64" t="s">
        <v>195</v>
      </c>
      <c r="K11" s="64" t="s">
        <v>16</v>
      </c>
      <c r="L11" s="225">
        <v>2789.16</v>
      </c>
      <c r="M11" s="228">
        <f>L11/(I11+I12+I13+I14)</f>
        <v>34.8645</v>
      </c>
      <c r="N11" s="219"/>
      <c r="O11" s="185">
        <f>N11*L11</f>
        <v>0</v>
      </c>
      <c r="P11" s="145"/>
      <c r="Q11" s="119"/>
      <c r="R11" s="119"/>
    </row>
    <row r="12" spans="1:18" s="5" customFormat="1" ht="31.5" customHeight="1" thickBot="1" x14ac:dyDescent="0.35">
      <c r="A12" s="223"/>
      <c r="B12" s="42" t="s">
        <v>9</v>
      </c>
      <c r="C12" s="43" t="s">
        <v>10</v>
      </c>
      <c r="D12" s="44" t="s">
        <v>252</v>
      </c>
      <c r="E12" s="43" t="s">
        <v>253</v>
      </c>
      <c r="F12" s="35" t="s">
        <v>254</v>
      </c>
      <c r="G12" s="42"/>
      <c r="H12" s="45" t="s">
        <v>255</v>
      </c>
      <c r="I12" s="71">
        <v>20</v>
      </c>
      <c r="J12" s="45" t="s">
        <v>45</v>
      </c>
      <c r="K12" s="45" t="s">
        <v>16</v>
      </c>
      <c r="L12" s="226"/>
      <c r="M12" s="229"/>
      <c r="N12" s="220"/>
      <c r="O12" s="186"/>
      <c r="P12" s="145"/>
      <c r="Q12" s="119"/>
      <c r="R12" s="119"/>
    </row>
    <row r="13" spans="1:18" s="5" customFormat="1" ht="31.5" customHeight="1" thickBot="1" x14ac:dyDescent="0.35">
      <c r="A13" s="223"/>
      <c r="B13" s="42" t="s">
        <v>9</v>
      </c>
      <c r="C13" s="43" t="s">
        <v>10</v>
      </c>
      <c r="D13" s="44" t="s">
        <v>256</v>
      </c>
      <c r="E13" s="43" t="s">
        <v>257</v>
      </c>
      <c r="F13" s="35" t="s">
        <v>258</v>
      </c>
      <c r="G13" s="42"/>
      <c r="H13" s="45" t="s">
        <v>44</v>
      </c>
      <c r="I13" s="71">
        <v>20</v>
      </c>
      <c r="J13" s="45" t="s">
        <v>54</v>
      </c>
      <c r="K13" s="45" t="s">
        <v>16</v>
      </c>
      <c r="L13" s="226"/>
      <c r="M13" s="229"/>
      <c r="N13" s="220"/>
      <c r="O13" s="186"/>
      <c r="P13" s="145"/>
      <c r="Q13" s="119"/>
      <c r="R13" s="119"/>
    </row>
    <row r="14" spans="1:18" s="5" customFormat="1" ht="31.5" customHeight="1" thickBot="1" x14ac:dyDescent="0.35">
      <c r="A14" s="224"/>
      <c r="B14" s="65" t="s">
        <v>9</v>
      </c>
      <c r="C14" s="66" t="s">
        <v>10</v>
      </c>
      <c r="D14" s="67" t="s">
        <v>26</v>
      </c>
      <c r="E14" s="66" t="s">
        <v>27</v>
      </c>
      <c r="F14" s="81" t="s">
        <v>28</v>
      </c>
      <c r="G14" s="65"/>
      <c r="H14" s="69" t="s">
        <v>29</v>
      </c>
      <c r="I14" s="71">
        <v>20</v>
      </c>
      <c r="J14" s="69" t="s">
        <v>15</v>
      </c>
      <c r="K14" s="69" t="s">
        <v>16</v>
      </c>
      <c r="L14" s="227"/>
      <c r="M14" s="230"/>
      <c r="N14" s="221"/>
      <c r="O14" s="187"/>
      <c r="P14" s="145"/>
      <c r="Q14" s="119"/>
      <c r="R14" s="119"/>
    </row>
    <row r="15" spans="1:18" s="5" customFormat="1" ht="31.5" customHeight="1" thickBot="1" x14ac:dyDescent="0.35">
      <c r="A15" s="222" t="s">
        <v>721</v>
      </c>
      <c r="B15" s="60" t="s">
        <v>9</v>
      </c>
      <c r="C15" s="61" t="s">
        <v>10</v>
      </c>
      <c r="D15" s="62" t="s">
        <v>259</v>
      </c>
      <c r="E15" s="61" t="s">
        <v>260</v>
      </c>
      <c r="F15" s="76" t="s">
        <v>261</v>
      </c>
      <c r="G15" s="60"/>
      <c r="H15" s="64" t="s">
        <v>20</v>
      </c>
      <c r="I15" s="71">
        <v>20</v>
      </c>
      <c r="J15" s="64" t="s">
        <v>45</v>
      </c>
      <c r="K15" s="64" t="s">
        <v>16</v>
      </c>
      <c r="L15" s="225">
        <v>5757.88</v>
      </c>
      <c r="M15" s="228">
        <f>L15/(I15+I16+I17+I18)</f>
        <v>71.973500000000001</v>
      </c>
      <c r="N15" s="219"/>
      <c r="O15" s="185">
        <f>N15*L15</f>
        <v>0</v>
      </c>
      <c r="P15" s="145"/>
      <c r="Q15" s="119"/>
      <c r="R15" s="119"/>
    </row>
    <row r="16" spans="1:18" s="5" customFormat="1" ht="31.5" customHeight="1" thickBot="1" x14ac:dyDescent="0.35">
      <c r="A16" s="223"/>
      <c r="B16" s="42" t="s">
        <v>9</v>
      </c>
      <c r="C16" s="43" t="s">
        <v>10</v>
      </c>
      <c r="D16" s="44" t="s">
        <v>265</v>
      </c>
      <c r="E16" s="43" t="s">
        <v>266</v>
      </c>
      <c r="F16" s="35" t="s">
        <v>267</v>
      </c>
      <c r="G16" s="42"/>
      <c r="H16" s="45" t="s">
        <v>44</v>
      </c>
      <c r="I16" s="71">
        <v>20</v>
      </c>
      <c r="J16" s="45" t="s">
        <v>15</v>
      </c>
      <c r="K16" s="45" t="s">
        <v>16</v>
      </c>
      <c r="L16" s="226"/>
      <c r="M16" s="229"/>
      <c r="N16" s="220"/>
      <c r="O16" s="186"/>
      <c r="P16" s="145"/>
      <c r="Q16" s="119"/>
      <c r="R16" s="119"/>
    </row>
    <row r="17" spans="1:18" s="5" customFormat="1" ht="31.5" customHeight="1" thickBot="1" x14ac:dyDescent="0.35">
      <c r="A17" s="223"/>
      <c r="B17" s="42" t="s">
        <v>9</v>
      </c>
      <c r="C17" s="43" t="s">
        <v>10</v>
      </c>
      <c r="D17" s="44" t="s">
        <v>268</v>
      </c>
      <c r="E17" s="43" t="s">
        <v>269</v>
      </c>
      <c r="F17" s="35" t="s">
        <v>270</v>
      </c>
      <c r="G17" s="42"/>
      <c r="H17" s="45" t="s">
        <v>20</v>
      </c>
      <c r="I17" s="71">
        <v>20</v>
      </c>
      <c r="J17" s="45" t="s">
        <v>21</v>
      </c>
      <c r="K17" s="45" t="s">
        <v>16</v>
      </c>
      <c r="L17" s="226"/>
      <c r="M17" s="229"/>
      <c r="N17" s="220"/>
      <c r="O17" s="186"/>
      <c r="P17" s="145"/>
      <c r="Q17" s="119"/>
      <c r="R17" s="119"/>
    </row>
    <row r="18" spans="1:18" s="5" customFormat="1" ht="31.5" customHeight="1" thickBot="1" x14ac:dyDescent="0.35">
      <c r="A18" s="224"/>
      <c r="B18" s="65" t="s">
        <v>9</v>
      </c>
      <c r="C18" s="66" t="s">
        <v>10</v>
      </c>
      <c r="D18" s="67" t="s">
        <v>30</v>
      </c>
      <c r="E18" s="66" t="s">
        <v>31</v>
      </c>
      <c r="F18" s="81" t="s">
        <v>32</v>
      </c>
      <c r="G18" s="65"/>
      <c r="H18" s="69" t="s">
        <v>25</v>
      </c>
      <c r="I18" s="71">
        <v>20</v>
      </c>
      <c r="J18" s="69" t="s">
        <v>21</v>
      </c>
      <c r="K18" s="69" t="s">
        <v>16</v>
      </c>
      <c r="L18" s="227"/>
      <c r="M18" s="230"/>
      <c r="N18" s="221"/>
      <c r="O18" s="187"/>
      <c r="P18" s="145"/>
      <c r="Q18" s="119"/>
      <c r="R18" s="119"/>
    </row>
    <row r="19" spans="1:18" s="5" customFormat="1" ht="31.5" customHeight="1" thickBot="1" x14ac:dyDescent="0.35">
      <c r="A19" s="222" t="s">
        <v>722</v>
      </c>
      <c r="B19" s="60" t="s">
        <v>9</v>
      </c>
      <c r="C19" s="61" t="s">
        <v>33</v>
      </c>
      <c r="D19" s="62" t="s">
        <v>271</v>
      </c>
      <c r="E19" s="61" t="s">
        <v>272</v>
      </c>
      <c r="F19" s="76" t="s">
        <v>273</v>
      </c>
      <c r="G19" s="60"/>
      <c r="H19" s="64" t="s">
        <v>25</v>
      </c>
      <c r="I19" s="71">
        <v>20</v>
      </c>
      <c r="J19" s="64" t="s">
        <v>21</v>
      </c>
      <c r="K19" s="64" t="s">
        <v>37</v>
      </c>
      <c r="L19" s="225">
        <v>2367.5</v>
      </c>
      <c r="M19" s="228">
        <f>L19/(I19+I20+I21+I22)</f>
        <v>29.59375</v>
      </c>
      <c r="N19" s="219"/>
      <c r="O19" s="185">
        <f>N19*L19</f>
        <v>0</v>
      </c>
      <c r="P19" s="145"/>
      <c r="Q19" s="119"/>
      <c r="R19" s="119"/>
    </row>
    <row r="20" spans="1:18" s="5" customFormat="1" ht="38.25" customHeight="1" thickBot="1" x14ac:dyDescent="0.35">
      <c r="A20" s="223"/>
      <c r="B20" s="42" t="s">
        <v>9</v>
      </c>
      <c r="C20" s="43" t="s">
        <v>33</v>
      </c>
      <c r="D20" s="44" t="s">
        <v>274</v>
      </c>
      <c r="E20" s="43" t="s">
        <v>275</v>
      </c>
      <c r="F20" s="35" t="s">
        <v>276</v>
      </c>
      <c r="G20" s="42"/>
      <c r="H20" s="45" t="s">
        <v>14</v>
      </c>
      <c r="I20" s="71">
        <v>20</v>
      </c>
      <c r="J20" s="45" t="s">
        <v>15</v>
      </c>
      <c r="K20" s="45" t="s">
        <v>37</v>
      </c>
      <c r="L20" s="226"/>
      <c r="M20" s="229"/>
      <c r="N20" s="220"/>
      <c r="O20" s="186"/>
      <c r="P20" s="145"/>
      <c r="Q20" s="119"/>
      <c r="R20" s="119"/>
    </row>
    <row r="21" spans="1:18" s="5" customFormat="1" ht="35.25" customHeight="1" thickBot="1" x14ac:dyDescent="0.35">
      <c r="A21" s="223"/>
      <c r="B21" s="42" t="s">
        <v>9</v>
      </c>
      <c r="C21" s="43" t="s">
        <v>33</v>
      </c>
      <c r="D21" s="44" t="s">
        <v>34</v>
      </c>
      <c r="E21" s="43" t="s">
        <v>35</v>
      </c>
      <c r="F21" s="35" t="s">
        <v>36</v>
      </c>
      <c r="G21" s="42"/>
      <c r="H21" s="45" t="s">
        <v>14</v>
      </c>
      <c r="I21" s="71">
        <v>20</v>
      </c>
      <c r="J21" s="45" t="s">
        <v>21</v>
      </c>
      <c r="K21" s="45" t="s">
        <v>37</v>
      </c>
      <c r="L21" s="226"/>
      <c r="M21" s="229"/>
      <c r="N21" s="220"/>
      <c r="O21" s="186"/>
      <c r="P21" s="145"/>
      <c r="Q21" s="119"/>
      <c r="R21" s="119"/>
    </row>
    <row r="22" spans="1:18" s="5" customFormat="1" ht="36" customHeight="1" thickBot="1" x14ac:dyDescent="0.35">
      <c r="A22" s="224"/>
      <c r="B22" s="65" t="s">
        <v>9</v>
      </c>
      <c r="C22" s="66" t="s">
        <v>33</v>
      </c>
      <c r="D22" s="67" t="s">
        <v>38</v>
      </c>
      <c r="E22" s="66" t="s">
        <v>39</v>
      </c>
      <c r="F22" s="81" t="s">
        <v>40</v>
      </c>
      <c r="G22" s="65"/>
      <c r="H22" s="69" t="s">
        <v>14</v>
      </c>
      <c r="I22" s="71">
        <v>20</v>
      </c>
      <c r="J22" s="69" t="s">
        <v>15</v>
      </c>
      <c r="K22" s="69" t="s">
        <v>37</v>
      </c>
      <c r="L22" s="227"/>
      <c r="M22" s="230"/>
      <c r="N22" s="221"/>
      <c r="O22" s="187"/>
      <c r="P22" s="145"/>
      <c r="Q22" s="119"/>
      <c r="R22" s="119"/>
    </row>
    <row r="23" spans="1:18" s="5" customFormat="1" ht="36.75" customHeight="1" thickBot="1" x14ac:dyDescent="0.35">
      <c r="A23" s="222" t="s">
        <v>723</v>
      </c>
      <c r="B23" s="60" t="s">
        <v>9</v>
      </c>
      <c r="C23" s="61" t="s">
        <v>33</v>
      </c>
      <c r="D23" s="62" t="s">
        <v>41</v>
      </c>
      <c r="E23" s="61" t="s">
        <v>42</v>
      </c>
      <c r="F23" s="76" t="s">
        <v>43</v>
      </c>
      <c r="G23" s="60"/>
      <c r="H23" s="64" t="s">
        <v>44</v>
      </c>
      <c r="I23" s="71">
        <v>20</v>
      </c>
      <c r="J23" s="64" t="s">
        <v>45</v>
      </c>
      <c r="K23" s="64" t="s">
        <v>37</v>
      </c>
      <c r="L23" s="225">
        <v>3749.85</v>
      </c>
      <c r="M23" s="228">
        <f>L23/(I23+I24+I25+I26)</f>
        <v>46.873125000000002</v>
      </c>
      <c r="N23" s="219"/>
      <c r="O23" s="185">
        <f>N23*L23</f>
        <v>0</v>
      </c>
      <c r="P23" s="145"/>
      <c r="Q23" s="119"/>
      <c r="R23" s="119"/>
    </row>
    <row r="24" spans="1:18" s="5" customFormat="1" ht="36.75" customHeight="1" thickBot="1" x14ac:dyDescent="0.35">
      <c r="A24" s="223"/>
      <c r="B24" s="42" t="s">
        <v>9</v>
      </c>
      <c r="C24" s="43" t="s">
        <v>33</v>
      </c>
      <c r="D24" s="44" t="s">
        <v>46</v>
      </c>
      <c r="E24" s="43" t="s">
        <v>47</v>
      </c>
      <c r="F24" s="35" t="s">
        <v>48</v>
      </c>
      <c r="G24" s="42"/>
      <c r="H24" s="45" t="s">
        <v>49</v>
      </c>
      <c r="I24" s="71">
        <v>20</v>
      </c>
      <c r="J24" s="45" t="s">
        <v>50</v>
      </c>
      <c r="K24" s="45" t="s">
        <v>37</v>
      </c>
      <c r="L24" s="226"/>
      <c r="M24" s="229"/>
      <c r="N24" s="220"/>
      <c r="O24" s="186"/>
      <c r="P24" s="145"/>
      <c r="Q24" s="119"/>
      <c r="R24" s="119"/>
    </row>
    <row r="25" spans="1:18" s="5" customFormat="1" ht="41.25" customHeight="1" thickBot="1" x14ac:dyDescent="0.35">
      <c r="A25" s="223"/>
      <c r="B25" s="42" t="s">
        <v>9</v>
      </c>
      <c r="C25" s="43" t="s">
        <v>33</v>
      </c>
      <c r="D25" s="44" t="s">
        <v>277</v>
      </c>
      <c r="E25" s="43" t="s">
        <v>278</v>
      </c>
      <c r="F25" s="35" t="s">
        <v>279</v>
      </c>
      <c r="G25" s="42"/>
      <c r="H25" s="45" t="s">
        <v>49</v>
      </c>
      <c r="I25" s="71">
        <v>20</v>
      </c>
      <c r="J25" s="45" t="s">
        <v>21</v>
      </c>
      <c r="K25" s="45" t="s">
        <v>37</v>
      </c>
      <c r="L25" s="226"/>
      <c r="M25" s="229"/>
      <c r="N25" s="220"/>
      <c r="O25" s="186"/>
      <c r="P25" s="145"/>
      <c r="Q25" s="119"/>
      <c r="R25" s="119"/>
    </row>
    <row r="26" spans="1:18" s="5" customFormat="1" ht="39" customHeight="1" thickBot="1" x14ac:dyDescent="0.35">
      <c r="A26" s="224"/>
      <c r="B26" s="65" t="s">
        <v>9</v>
      </c>
      <c r="C26" s="66" t="s">
        <v>33</v>
      </c>
      <c r="D26" s="67" t="s">
        <v>51</v>
      </c>
      <c r="E26" s="66" t="s">
        <v>52</v>
      </c>
      <c r="F26" s="81" t="s">
        <v>53</v>
      </c>
      <c r="G26" s="65"/>
      <c r="H26" s="69" t="s">
        <v>14</v>
      </c>
      <c r="I26" s="71">
        <v>20</v>
      </c>
      <c r="J26" s="69" t="s">
        <v>54</v>
      </c>
      <c r="K26" s="69" t="s">
        <v>37</v>
      </c>
      <c r="L26" s="227"/>
      <c r="M26" s="230"/>
      <c r="N26" s="221"/>
      <c r="O26" s="187"/>
      <c r="P26" s="145"/>
      <c r="Q26" s="119"/>
      <c r="R26" s="119"/>
    </row>
    <row r="27" spans="1:18" s="5" customFormat="1" ht="39" customHeight="1" thickBot="1" x14ac:dyDescent="0.35">
      <c r="A27" s="222" t="s">
        <v>724</v>
      </c>
      <c r="B27" s="60" t="s">
        <v>9</v>
      </c>
      <c r="C27" s="61" t="s">
        <v>55</v>
      </c>
      <c r="D27" s="62" t="s">
        <v>280</v>
      </c>
      <c r="E27" s="61" t="s">
        <v>281</v>
      </c>
      <c r="F27" s="76" t="s">
        <v>282</v>
      </c>
      <c r="G27" s="60"/>
      <c r="H27" s="64" t="s">
        <v>44</v>
      </c>
      <c r="I27" s="71">
        <v>20</v>
      </c>
      <c r="J27" s="64" t="s">
        <v>50</v>
      </c>
      <c r="K27" s="64" t="s">
        <v>37</v>
      </c>
      <c r="L27" s="225">
        <v>3456.0712000000003</v>
      </c>
      <c r="M27" s="228">
        <f>L27/(I27+I28+I29+I30)</f>
        <v>43.200890000000001</v>
      </c>
      <c r="N27" s="219"/>
      <c r="O27" s="185">
        <f>N27*L27</f>
        <v>0</v>
      </c>
      <c r="P27" s="145"/>
      <c r="Q27" s="119"/>
      <c r="R27" s="119"/>
    </row>
    <row r="28" spans="1:18" s="5" customFormat="1" ht="39" customHeight="1" thickBot="1" x14ac:dyDescent="0.35">
      <c r="A28" s="223"/>
      <c r="B28" s="42" t="s">
        <v>9</v>
      </c>
      <c r="C28" s="43" t="s">
        <v>55</v>
      </c>
      <c r="D28" s="44" t="s">
        <v>283</v>
      </c>
      <c r="E28" s="43" t="s">
        <v>284</v>
      </c>
      <c r="F28" s="35" t="s">
        <v>285</v>
      </c>
      <c r="G28" s="42"/>
      <c r="H28" s="45" t="s">
        <v>49</v>
      </c>
      <c r="I28" s="71">
        <v>20</v>
      </c>
      <c r="J28" s="45" t="s">
        <v>50</v>
      </c>
      <c r="K28" s="45" t="s">
        <v>37</v>
      </c>
      <c r="L28" s="226"/>
      <c r="M28" s="229"/>
      <c r="N28" s="220"/>
      <c r="O28" s="186"/>
      <c r="P28" s="145"/>
      <c r="Q28" s="119"/>
      <c r="R28" s="119"/>
    </row>
    <row r="29" spans="1:18" s="5" customFormat="1" ht="39" customHeight="1" thickBot="1" x14ac:dyDescent="0.35">
      <c r="A29" s="223"/>
      <c r="B29" s="42" t="s">
        <v>9</v>
      </c>
      <c r="C29" s="43" t="s">
        <v>55</v>
      </c>
      <c r="D29" s="44" t="s">
        <v>56</v>
      </c>
      <c r="E29" s="43" t="s">
        <v>57</v>
      </c>
      <c r="F29" s="35" t="s">
        <v>58</v>
      </c>
      <c r="G29" s="42"/>
      <c r="H29" s="45" t="s">
        <v>29</v>
      </c>
      <c r="I29" s="71">
        <v>20</v>
      </c>
      <c r="J29" s="45" t="s">
        <v>15</v>
      </c>
      <c r="K29" s="45" t="s">
        <v>37</v>
      </c>
      <c r="L29" s="226"/>
      <c r="M29" s="229"/>
      <c r="N29" s="220"/>
      <c r="O29" s="186"/>
      <c r="P29" s="145"/>
      <c r="Q29" s="119"/>
      <c r="R29" s="119"/>
    </row>
    <row r="30" spans="1:18" s="5" customFormat="1" ht="39" customHeight="1" thickBot="1" x14ac:dyDescent="0.35">
      <c r="A30" s="224"/>
      <c r="B30" s="65" t="s">
        <v>9</v>
      </c>
      <c r="C30" s="66" t="s">
        <v>55</v>
      </c>
      <c r="D30" s="67" t="s">
        <v>286</v>
      </c>
      <c r="E30" s="66" t="s">
        <v>287</v>
      </c>
      <c r="F30" s="81" t="s">
        <v>288</v>
      </c>
      <c r="G30" s="65"/>
      <c r="H30" s="69" t="s">
        <v>20</v>
      </c>
      <c r="I30" s="71">
        <v>20</v>
      </c>
      <c r="J30" s="69" t="s">
        <v>50</v>
      </c>
      <c r="K30" s="69" t="s">
        <v>37</v>
      </c>
      <c r="L30" s="227"/>
      <c r="M30" s="230"/>
      <c r="N30" s="221"/>
      <c r="O30" s="187"/>
      <c r="P30" s="145"/>
      <c r="Q30" s="119"/>
      <c r="R30" s="119"/>
    </row>
    <row r="31" spans="1:18" s="5" customFormat="1" ht="39" customHeight="1" thickBot="1" x14ac:dyDescent="0.35">
      <c r="A31" s="222" t="s">
        <v>725</v>
      </c>
      <c r="B31" s="60" t="s">
        <v>9</v>
      </c>
      <c r="C31" s="61" t="s">
        <v>33</v>
      </c>
      <c r="D31" s="62" t="s">
        <v>62</v>
      </c>
      <c r="E31" s="61" t="s">
        <v>63</v>
      </c>
      <c r="F31" s="76" t="s">
        <v>64</v>
      </c>
      <c r="G31" s="60"/>
      <c r="H31" s="64" t="s">
        <v>14</v>
      </c>
      <c r="I31" s="71">
        <v>20</v>
      </c>
      <c r="J31" s="64" t="s">
        <v>65</v>
      </c>
      <c r="K31" s="64" t="s">
        <v>37</v>
      </c>
      <c r="L31" s="225">
        <v>6399.9423999999999</v>
      </c>
      <c r="M31" s="228">
        <f>L31/(I31+I32+I33+I34)</f>
        <v>79.999279999999999</v>
      </c>
      <c r="N31" s="219"/>
      <c r="O31" s="185">
        <f>N31*L31</f>
        <v>0</v>
      </c>
      <c r="P31" s="145"/>
      <c r="Q31" s="119"/>
      <c r="R31" s="119"/>
    </row>
    <row r="32" spans="1:18" s="5" customFormat="1" ht="36.75" customHeight="1" thickBot="1" x14ac:dyDescent="0.35">
      <c r="A32" s="223"/>
      <c r="B32" s="42" t="s">
        <v>9</v>
      </c>
      <c r="C32" s="43" t="s">
        <v>33</v>
      </c>
      <c r="D32" s="44" t="s">
        <v>66</v>
      </c>
      <c r="E32" s="43" t="s">
        <v>67</v>
      </c>
      <c r="F32" s="35" t="s">
        <v>68</v>
      </c>
      <c r="G32" s="42"/>
      <c r="H32" s="45" t="s">
        <v>44</v>
      </c>
      <c r="I32" s="71">
        <v>20</v>
      </c>
      <c r="J32" s="45" t="s">
        <v>65</v>
      </c>
      <c r="K32" s="45" t="s">
        <v>37</v>
      </c>
      <c r="L32" s="226"/>
      <c r="M32" s="229"/>
      <c r="N32" s="220"/>
      <c r="O32" s="186"/>
      <c r="P32" s="145"/>
      <c r="Q32" s="119"/>
      <c r="R32" s="119"/>
    </row>
    <row r="33" spans="1:18" s="5" customFormat="1" ht="36.75" customHeight="1" thickBot="1" x14ac:dyDescent="0.35">
      <c r="A33" s="223"/>
      <c r="B33" s="42" t="s">
        <v>9</v>
      </c>
      <c r="C33" s="43" t="s">
        <v>33</v>
      </c>
      <c r="D33" s="44" t="s">
        <v>289</v>
      </c>
      <c r="E33" s="43" t="s">
        <v>290</v>
      </c>
      <c r="F33" s="35" t="s">
        <v>291</v>
      </c>
      <c r="G33" s="42"/>
      <c r="H33" s="45" t="s">
        <v>14</v>
      </c>
      <c r="I33" s="71">
        <v>20</v>
      </c>
      <c r="J33" s="45" t="s">
        <v>65</v>
      </c>
      <c r="K33" s="45" t="s">
        <v>37</v>
      </c>
      <c r="L33" s="226"/>
      <c r="M33" s="229"/>
      <c r="N33" s="220"/>
      <c r="O33" s="186"/>
      <c r="P33" s="145"/>
      <c r="Q33" s="119"/>
      <c r="R33" s="119"/>
    </row>
    <row r="34" spans="1:18" s="5" customFormat="1" ht="31.5" customHeight="1" thickBot="1" x14ac:dyDescent="0.35">
      <c r="A34" s="224"/>
      <c r="B34" s="65" t="s">
        <v>9</v>
      </c>
      <c r="C34" s="66" t="s">
        <v>33</v>
      </c>
      <c r="D34" s="67" t="s">
        <v>69</v>
      </c>
      <c r="E34" s="66" t="s">
        <v>70</v>
      </c>
      <c r="F34" s="81" t="s">
        <v>71</v>
      </c>
      <c r="G34" s="65"/>
      <c r="H34" s="69" t="s">
        <v>49</v>
      </c>
      <c r="I34" s="71">
        <v>20</v>
      </c>
      <c r="J34" s="69" t="s">
        <v>65</v>
      </c>
      <c r="K34" s="69" t="s">
        <v>37</v>
      </c>
      <c r="L34" s="227"/>
      <c r="M34" s="230"/>
      <c r="N34" s="221"/>
      <c r="O34" s="187"/>
      <c r="P34" s="145"/>
      <c r="Q34" s="119"/>
      <c r="R34" s="119"/>
    </row>
    <row r="35" spans="1:18" s="5" customFormat="1" ht="19.5" thickBot="1" x14ac:dyDescent="0.35">
      <c r="A35" s="134"/>
      <c r="B35" s="134" t="s">
        <v>72</v>
      </c>
      <c r="C35" s="134"/>
      <c r="D35" s="134"/>
      <c r="E35" s="134"/>
      <c r="F35" s="134"/>
      <c r="G35" s="134"/>
      <c r="H35" s="134"/>
      <c r="I35" s="134"/>
      <c r="J35" s="134"/>
      <c r="K35" s="134"/>
      <c r="L35" s="188"/>
      <c r="M35" s="188"/>
      <c r="N35" s="188"/>
      <c r="O35" s="188"/>
      <c r="P35" s="145"/>
      <c r="Q35" s="119"/>
      <c r="R35" s="119"/>
    </row>
    <row r="36" spans="1:18" s="7" customFormat="1" ht="31.5" customHeight="1" x14ac:dyDescent="0.3">
      <c r="A36" s="222" t="s">
        <v>726</v>
      </c>
      <c r="B36" s="73" t="s">
        <v>73</v>
      </c>
      <c r="C36" s="74"/>
      <c r="D36" s="75" t="s">
        <v>74</v>
      </c>
      <c r="E36" s="76" t="s">
        <v>75</v>
      </c>
      <c r="F36" s="76" t="s">
        <v>76</v>
      </c>
      <c r="G36" s="73"/>
      <c r="H36" s="64" t="s">
        <v>77</v>
      </c>
      <c r="I36" s="5">
        <v>35</v>
      </c>
      <c r="J36" s="64" t="s">
        <v>15</v>
      </c>
      <c r="K36" s="64" t="s">
        <v>78</v>
      </c>
      <c r="L36" s="225">
        <v>2455.0318000000002</v>
      </c>
      <c r="M36" s="228">
        <f t="shared" ref="M36" si="0">L36/(I36+I37+I38+I39)</f>
        <v>17.53594142857143</v>
      </c>
      <c r="N36" s="219"/>
      <c r="O36" s="185">
        <f>N36*L36</f>
        <v>0</v>
      </c>
      <c r="P36" s="145"/>
      <c r="Q36" s="119"/>
      <c r="R36" s="119"/>
    </row>
    <row r="37" spans="1:18" s="7" customFormat="1" ht="31.5" customHeight="1" x14ac:dyDescent="0.3">
      <c r="A37" s="223"/>
      <c r="B37" s="50" t="s">
        <v>73</v>
      </c>
      <c r="C37" s="51"/>
      <c r="D37" s="34" t="s">
        <v>292</v>
      </c>
      <c r="E37" s="35" t="s">
        <v>293</v>
      </c>
      <c r="F37" s="35" t="s">
        <v>294</v>
      </c>
      <c r="G37" s="50"/>
      <c r="H37" s="45" t="s">
        <v>44</v>
      </c>
      <c r="I37" s="5">
        <v>35</v>
      </c>
      <c r="J37" s="45" t="s">
        <v>21</v>
      </c>
      <c r="K37" s="45" t="s">
        <v>16</v>
      </c>
      <c r="L37" s="226"/>
      <c r="M37" s="229"/>
      <c r="N37" s="220"/>
      <c r="O37" s="186"/>
      <c r="P37" s="145"/>
      <c r="Q37" s="119"/>
      <c r="R37" s="119"/>
    </row>
    <row r="38" spans="1:18" s="7" customFormat="1" ht="31.5" customHeight="1" x14ac:dyDescent="0.3">
      <c r="A38" s="223"/>
      <c r="B38" s="50" t="s">
        <v>73</v>
      </c>
      <c r="C38" s="51"/>
      <c r="D38" s="34" t="s">
        <v>83</v>
      </c>
      <c r="E38" s="35" t="s">
        <v>84</v>
      </c>
      <c r="F38" s="35" t="s">
        <v>85</v>
      </c>
      <c r="G38" s="50"/>
      <c r="H38" s="45" t="s">
        <v>86</v>
      </c>
      <c r="I38" s="5">
        <v>35</v>
      </c>
      <c r="J38" s="45" t="s">
        <v>21</v>
      </c>
      <c r="K38" s="45" t="s">
        <v>16</v>
      </c>
      <c r="L38" s="226"/>
      <c r="M38" s="229"/>
      <c r="N38" s="220"/>
      <c r="O38" s="186"/>
      <c r="P38" s="145"/>
      <c r="Q38" s="119"/>
      <c r="R38" s="119"/>
    </row>
    <row r="39" spans="1:18" s="7" customFormat="1" ht="31.5" customHeight="1" thickBot="1" x14ac:dyDescent="0.35">
      <c r="A39" s="224"/>
      <c r="B39" s="78" t="s">
        <v>73</v>
      </c>
      <c r="C39" s="79"/>
      <c r="D39" s="80" t="s">
        <v>295</v>
      </c>
      <c r="E39" s="81" t="s">
        <v>296</v>
      </c>
      <c r="F39" s="81" t="s">
        <v>297</v>
      </c>
      <c r="G39" s="78"/>
      <c r="H39" s="69" t="s">
        <v>96</v>
      </c>
      <c r="I39" s="5">
        <v>35</v>
      </c>
      <c r="J39" s="69" t="s">
        <v>21</v>
      </c>
      <c r="K39" s="69" t="s">
        <v>16</v>
      </c>
      <c r="L39" s="227"/>
      <c r="M39" s="230"/>
      <c r="N39" s="221"/>
      <c r="O39" s="187"/>
      <c r="P39" s="145"/>
      <c r="Q39" s="119"/>
      <c r="R39" s="119"/>
    </row>
    <row r="40" spans="1:18" s="7" customFormat="1" ht="31.5" customHeight="1" thickBot="1" x14ac:dyDescent="0.35">
      <c r="A40" s="222" t="s">
        <v>727</v>
      </c>
      <c r="B40" s="73" t="s">
        <v>73</v>
      </c>
      <c r="C40" s="74"/>
      <c r="D40" s="75" t="s">
        <v>298</v>
      </c>
      <c r="E40" s="76" t="s">
        <v>299</v>
      </c>
      <c r="F40" s="76" t="s">
        <v>300</v>
      </c>
      <c r="G40" s="73"/>
      <c r="H40" s="64" t="s">
        <v>86</v>
      </c>
      <c r="I40" s="71">
        <v>50</v>
      </c>
      <c r="J40" s="64" t="s">
        <v>50</v>
      </c>
      <c r="K40" s="64" t="s">
        <v>16</v>
      </c>
      <c r="L40" s="225">
        <v>3539.8000000000006</v>
      </c>
      <c r="M40" s="228">
        <f t="shared" ref="M40" si="1">L40/(I40+I41+I42+I43)</f>
        <v>17.699000000000002</v>
      </c>
      <c r="N40" s="219"/>
      <c r="O40" s="185">
        <f>N40*L40</f>
        <v>0</v>
      </c>
      <c r="P40" s="145"/>
      <c r="Q40" s="119"/>
      <c r="R40" s="119"/>
    </row>
    <row r="41" spans="1:18" s="7" customFormat="1" ht="31.5" customHeight="1" thickBot="1" x14ac:dyDescent="0.35">
      <c r="A41" s="223"/>
      <c r="B41" s="50" t="s">
        <v>73</v>
      </c>
      <c r="C41" s="51"/>
      <c r="D41" s="34" t="s">
        <v>301</v>
      </c>
      <c r="E41" s="35" t="s">
        <v>302</v>
      </c>
      <c r="F41" s="35" t="s">
        <v>303</v>
      </c>
      <c r="G41" s="50"/>
      <c r="H41" s="45" t="s">
        <v>304</v>
      </c>
      <c r="I41" s="71">
        <v>50</v>
      </c>
      <c r="J41" s="45" t="s">
        <v>50</v>
      </c>
      <c r="K41" s="45" t="s">
        <v>16</v>
      </c>
      <c r="L41" s="226"/>
      <c r="M41" s="229"/>
      <c r="N41" s="220"/>
      <c r="O41" s="186"/>
      <c r="P41" s="145"/>
      <c r="Q41" s="119"/>
      <c r="R41" s="119"/>
    </row>
    <row r="42" spans="1:18" s="7" customFormat="1" ht="31.5" customHeight="1" thickBot="1" x14ac:dyDescent="0.35">
      <c r="A42" s="223"/>
      <c r="B42" s="50" t="s">
        <v>73</v>
      </c>
      <c r="C42" s="51"/>
      <c r="D42" s="34" t="s">
        <v>79</v>
      </c>
      <c r="E42" s="35" t="s">
        <v>80</v>
      </c>
      <c r="F42" s="35" t="s">
        <v>81</v>
      </c>
      <c r="G42" s="50"/>
      <c r="H42" s="45" t="s">
        <v>82</v>
      </c>
      <c r="I42" s="71">
        <v>50</v>
      </c>
      <c r="J42" s="45" t="s">
        <v>21</v>
      </c>
      <c r="K42" s="45" t="s">
        <v>16</v>
      </c>
      <c r="L42" s="226"/>
      <c r="M42" s="229"/>
      <c r="N42" s="220"/>
      <c r="O42" s="186"/>
      <c r="P42" s="145"/>
      <c r="Q42" s="119"/>
      <c r="R42" s="119"/>
    </row>
    <row r="43" spans="1:18" s="7" customFormat="1" ht="31.5" customHeight="1" thickBot="1" x14ac:dyDescent="0.35">
      <c r="A43" s="224"/>
      <c r="B43" s="78" t="s">
        <v>73</v>
      </c>
      <c r="C43" s="79"/>
      <c r="D43" s="80" t="s">
        <v>321</v>
      </c>
      <c r="E43" s="81" t="s">
        <v>322</v>
      </c>
      <c r="F43" s="81" t="s">
        <v>323</v>
      </c>
      <c r="G43" s="78"/>
      <c r="H43" s="69" t="s">
        <v>44</v>
      </c>
      <c r="I43" s="71">
        <v>50</v>
      </c>
      <c r="J43" s="69" t="s">
        <v>21</v>
      </c>
      <c r="K43" s="69" t="s">
        <v>78</v>
      </c>
      <c r="L43" s="227"/>
      <c r="M43" s="230"/>
      <c r="N43" s="221"/>
      <c r="O43" s="187"/>
      <c r="P43" s="145"/>
      <c r="Q43" s="119"/>
      <c r="R43" s="119"/>
    </row>
    <row r="44" spans="1:18" s="7" customFormat="1" ht="31.5" customHeight="1" thickBot="1" x14ac:dyDescent="0.35">
      <c r="A44" s="222" t="s">
        <v>728</v>
      </c>
      <c r="B44" s="73" t="s">
        <v>73</v>
      </c>
      <c r="C44" s="74"/>
      <c r="D44" s="75" t="s">
        <v>90</v>
      </c>
      <c r="E44" s="76" t="s">
        <v>91</v>
      </c>
      <c r="F44" s="76" t="s">
        <v>92</v>
      </c>
      <c r="G44" s="73"/>
      <c r="H44" s="64" t="s">
        <v>20</v>
      </c>
      <c r="I44" s="71">
        <v>50</v>
      </c>
      <c r="J44" s="64" t="s">
        <v>21</v>
      </c>
      <c r="K44" s="64" t="s">
        <v>16</v>
      </c>
      <c r="L44" s="225">
        <v>3422.3500000000004</v>
      </c>
      <c r="M44" s="228">
        <f t="shared" ref="M44" si="2">L44/(I44+I45+I46+I47)</f>
        <v>17.111750000000001</v>
      </c>
      <c r="N44" s="219"/>
      <c r="O44" s="185">
        <f>N44*L44</f>
        <v>0</v>
      </c>
      <c r="P44" s="145"/>
      <c r="Q44" s="119"/>
      <c r="R44" s="119"/>
    </row>
    <row r="45" spans="1:18" s="7" customFormat="1" ht="31.5" customHeight="1" thickBot="1" x14ac:dyDescent="0.35">
      <c r="A45" s="223"/>
      <c r="B45" s="50" t="s">
        <v>73</v>
      </c>
      <c r="C45" s="51"/>
      <c r="D45" s="34" t="s">
        <v>93</v>
      </c>
      <c r="E45" s="35" t="s">
        <v>94</v>
      </c>
      <c r="F45" s="35" t="s">
        <v>95</v>
      </c>
      <c r="G45" s="50"/>
      <c r="H45" s="45" t="s">
        <v>96</v>
      </c>
      <c r="I45" s="71">
        <v>50</v>
      </c>
      <c r="J45" s="45" t="s">
        <v>15</v>
      </c>
      <c r="K45" s="45" t="s">
        <v>16</v>
      </c>
      <c r="L45" s="226"/>
      <c r="M45" s="229"/>
      <c r="N45" s="220"/>
      <c r="O45" s="186"/>
      <c r="P45" s="145"/>
      <c r="Q45" s="119"/>
      <c r="R45" s="119"/>
    </row>
    <row r="46" spans="1:18" s="7" customFormat="1" ht="31.5" customHeight="1" thickBot="1" x14ac:dyDescent="0.35">
      <c r="A46" s="223"/>
      <c r="B46" s="50" t="s">
        <v>73</v>
      </c>
      <c r="C46" s="51"/>
      <c r="D46" s="34" t="s">
        <v>97</v>
      </c>
      <c r="E46" s="35" t="s">
        <v>98</v>
      </c>
      <c r="F46" s="35" t="s">
        <v>99</v>
      </c>
      <c r="G46" s="50"/>
      <c r="H46" s="45" t="s">
        <v>14</v>
      </c>
      <c r="I46" s="71">
        <v>50</v>
      </c>
      <c r="J46" s="45" t="s">
        <v>15</v>
      </c>
      <c r="K46" s="45" t="s">
        <v>16</v>
      </c>
      <c r="L46" s="226"/>
      <c r="M46" s="229"/>
      <c r="N46" s="220"/>
      <c r="O46" s="186"/>
      <c r="P46" s="145"/>
      <c r="Q46" s="119"/>
      <c r="R46" s="119"/>
    </row>
    <row r="47" spans="1:18" s="7" customFormat="1" ht="31.5" customHeight="1" thickBot="1" x14ac:dyDescent="0.35">
      <c r="A47" s="224"/>
      <c r="B47" s="78" t="s">
        <v>73</v>
      </c>
      <c r="C47" s="79"/>
      <c r="D47" s="80" t="s">
        <v>308</v>
      </c>
      <c r="E47" s="81" t="s">
        <v>309</v>
      </c>
      <c r="F47" s="81" t="s">
        <v>310</v>
      </c>
      <c r="G47" s="78"/>
      <c r="H47" s="69" t="s">
        <v>150</v>
      </c>
      <c r="I47" s="71">
        <v>50</v>
      </c>
      <c r="J47" s="69" t="s">
        <v>15</v>
      </c>
      <c r="K47" s="69" t="s">
        <v>78</v>
      </c>
      <c r="L47" s="227"/>
      <c r="M47" s="230"/>
      <c r="N47" s="221"/>
      <c r="O47" s="187"/>
      <c r="P47" s="145"/>
      <c r="Q47" s="119"/>
      <c r="R47" s="119"/>
    </row>
    <row r="48" spans="1:18" s="7" customFormat="1" ht="31.5" customHeight="1" thickBot="1" x14ac:dyDescent="0.35">
      <c r="A48" s="222" t="s">
        <v>729</v>
      </c>
      <c r="B48" s="73" t="s">
        <v>73</v>
      </c>
      <c r="C48" s="74"/>
      <c r="D48" s="75" t="s">
        <v>107</v>
      </c>
      <c r="E48" s="76" t="s">
        <v>108</v>
      </c>
      <c r="F48" s="76" t="s">
        <v>109</v>
      </c>
      <c r="G48" s="73"/>
      <c r="H48" s="64" t="s">
        <v>49</v>
      </c>
      <c r="I48" s="71">
        <v>60</v>
      </c>
      <c r="J48" s="64" t="s">
        <v>50</v>
      </c>
      <c r="K48" s="64" t="s">
        <v>78</v>
      </c>
      <c r="L48" s="225">
        <v>3294.2512000000002</v>
      </c>
      <c r="M48" s="228">
        <f t="shared" ref="M48" si="3">L48/(I48+I49+I50+I51)</f>
        <v>13.726046666666667</v>
      </c>
      <c r="N48" s="219"/>
      <c r="O48" s="185">
        <f>N48*L48</f>
        <v>0</v>
      </c>
      <c r="P48" s="145"/>
      <c r="Q48" s="119"/>
      <c r="R48" s="119"/>
    </row>
    <row r="49" spans="1:18" s="7" customFormat="1" ht="31.5" customHeight="1" thickBot="1" x14ac:dyDescent="0.35">
      <c r="A49" s="223"/>
      <c r="B49" s="50" t="s">
        <v>73</v>
      </c>
      <c r="C49" s="51"/>
      <c r="D49" s="34" t="s">
        <v>305</v>
      </c>
      <c r="E49" s="35" t="s">
        <v>306</v>
      </c>
      <c r="F49" s="35" t="s">
        <v>307</v>
      </c>
      <c r="G49" s="50"/>
      <c r="H49" s="45" t="s">
        <v>14</v>
      </c>
      <c r="I49" s="71">
        <v>60</v>
      </c>
      <c r="J49" s="45" t="s">
        <v>50</v>
      </c>
      <c r="K49" s="45" t="s">
        <v>78</v>
      </c>
      <c r="L49" s="226"/>
      <c r="M49" s="229"/>
      <c r="N49" s="220"/>
      <c r="O49" s="186"/>
      <c r="P49" s="145"/>
      <c r="Q49" s="119"/>
      <c r="R49" s="119"/>
    </row>
    <row r="50" spans="1:18" s="7" customFormat="1" ht="31.5" customHeight="1" thickBot="1" x14ac:dyDescent="0.35">
      <c r="A50" s="223"/>
      <c r="B50" s="50" t="s">
        <v>73</v>
      </c>
      <c r="C50" s="51"/>
      <c r="D50" s="34" t="s">
        <v>342</v>
      </c>
      <c r="E50" s="35" t="s">
        <v>343</v>
      </c>
      <c r="F50" s="35" t="s">
        <v>344</v>
      </c>
      <c r="G50" s="50"/>
      <c r="H50" s="45" t="s">
        <v>14</v>
      </c>
      <c r="I50" s="71">
        <v>60</v>
      </c>
      <c r="J50" s="45" t="s">
        <v>15</v>
      </c>
      <c r="K50" s="45" t="s">
        <v>16</v>
      </c>
      <c r="L50" s="226"/>
      <c r="M50" s="229"/>
      <c r="N50" s="220"/>
      <c r="O50" s="186"/>
      <c r="P50" s="145"/>
      <c r="Q50" s="119"/>
      <c r="R50" s="119"/>
    </row>
    <row r="51" spans="1:18" s="7" customFormat="1" ht="31.5" customHeight="1" thickBot="1" x14ac:dyDescent="0.35">
      <c r="A51" s="224"/>
      <c r="B51" s="78" t="s">
        <v>73</v>
      </c>
      <c r="C51" s="79"/>
      <c r="D51" s="80" t="s">
        <v>324</v>
      </c>
      <c r="E51" s="81" t="s">
        <v>325</v>
      </c>
      <c r="F51" s="81" t="s">
        <v>326</v>
      </c>
      <c r="G51" s="78"/>
      <c r="H51" s="69" t="s">
        <v>44</v>
      </c>
      <c r="I51" s="71">
        <v>60</v>
      </c>
      <c r="J51" s="69" t="s">
        <v>15</v>
      </c>
      <c r="K51" s="69" t="s">
        <v>78</v>
      </c>
      <c r="L51" s="227"/>
      <c r="M51" s="230"/>
      <c r="N51" s="221"/>
      <c r="O51" s="187"/>
      <c r="P51" s="145"/>
      <c r="Q51" s="119"/>
      <c r="R51" s="119"/>
    </row>
    <row r="52" spans="1:18" s="7" customFormat="1" ht="31.5" customHeight="1" thickBot="1" x14ac:dyDescent="0.35">
      <c r="A52" s="222" t="s">
        <v>730</v>
      </c>
      <c r="B52" s="73" t="s">
        <v>73</v>
      </c>
      <c r="C52" s="74"/>
      <c r="D52" s="75" t="s">
        <v>143</v>
      </c>
      <c r="E52" s="76" t="s">
        <v>144</v>
      </c>
      <c r="F52" s="76" t="s">
        <v>145</v>
      </c>
      <c r="G52" s="73"/>
      <c r="H52" s="64" t="s">
        <v>146</v>
      </c>
      <c r="I52" s="71">
        <v>35</v>
      </c>
      <c r="J52" s="64" t="s">
        <v>15</v>
      </c>
      <c r="K52" s="64" t="s">
        <v>16</v>
      </c>
      <c r="L52" s="225">
        <v>2704.6</v>
      </c>
      <c r="M52" s="228">
        <f t="shared" ref="M52" si="4">L52/(I52+I53+I54+I55)</f>
        <v>19.318571428571428</v>
      </c>
      <c r="N52" s="219"/>
      <c r="O52" s="185">
        <f>N52*L52</f>
        <v>0</v>
      </c>
      <c r="P52" s="145"/>
      <c r="Q52" s="119"/>
      <c r="R52" s="119"/>
    </row>
    <row r="53" spans="1:18" s="7" customFormat="1" ht="31.5" customHeight="1" thickBot="1" x14ac:dyDescent="0.35">
      <c r="A53" s="223"/>
      <c r="B53" s="50" t="s">
        <v>73</v>
      </c>
      <c r="C53" s="51"/>
      <c r="D53" s="34" t="s">
        <v>104</v>
      </c>
      <c r="E53" s="35" t="s">
        <v>105</v>
      </c>
      <c r="F53" s="35" t="s">
        <v>106</v>
      </c>
      <c r="G53" s="50"/>
      <c r="H53" s="45" t="s">
        <v>20</v>
      </c>
      <c r="I53" s="71">
        <v>35</v>
      </c>
      <c r="J53" s="45" t="s">
        <v>50</v>
      </c>
      <c r="K53" s="45" t="s">
        <v>16</v>
      </c>
      <c r="L53" s="226"/>
      <c r="M53" s="229"/>
      <c r="N53" s="220"/>
      <c r="O53" s="186"/>
      <c r="P53" s="145"/>
      <c r="Q53" s="119"/>
      <c r="R53" s="119"/>
    </row>
    <row r="54" spans="1:18" s="7" customFormat="1" ht="31.5" customHeight="1" thickBot="1" x14ac:dyDescent="0.35">
      <c r="A54" s="223"/>
      <c r="B54" s="50" t="s">
        <v>73</v>
      </c>
      <c r="C54" s="51"/>
      <c r="D54" s="34" t="s">
        <v>100</v>
      </c>
      <c r="E54" s="35" t="s">
        <v>101</v>
      </c>
      <c r="F54" s="35" t="s">
        <v>102</v>
      </c>
      <c r="G54" s="50"/>
      <c r="H54" s="45" t="s">
        <v>103</v>
      </c>
      <c r="I54" s="71">
        <v>35</v>
      </c>
      <c r="J54" s="45" t="s">
        <v>50</v>
      </c>
      <c r="K54" s="45" t="s">
        <v>16</v>
      </c>
      <c r="L54" s="226"/>
      <c r="M54" s="229"/>
      <c r="N54" s="220"/>
      <c r="O54" s="186"/>
      <c r="P54" s="145"/>
      <c r="Q54" s="119"/>
      <c r="R54" s="119"/>
    </row>
    <row r="55" spans="1:18" s="7" customFormat="1" ht="31.5" customHeight="1" thickBot="1" x14ac:dyDescent="0.35">
      <c r="A55" s="224"/>
      <c r="B55" s="78" t="s">
        <v>73</v>
      </c>
      <c r="C55" s="79"/>
      <c r="D55" s="80" t="s">
        <v>113</v>
      </c>
      <c r="E55" s="81" t="s">
        <v>114</v>
      </c>
      <c r="F55" s="81" t="s">
        <v>115</v>
      </c>
      <c r="G55" s="78"/>
      <c r="H55" s="69" t="s">
        <v>86</v>
      </c>
      <c r="I55" s="71">
        <v>35</v>
      </c>
      <c r="J55" s="69" t="s">
        <v>15</v>
      </c>
      <c r="K55" s="69" t="s">
        <v>16</v>
      </c>
      <c r="L55" s="227"/>
      <c r="M55" s="230"/>
      <c r="N55" s="221"/>
      <c r="O55" s="187"/>
      <c r="P55" s="145"/>
      <c r="Q55" s="119"/>
      <c r="R55" s="119"/>
    </row>
    <row r="56" spans="1:18" s="7" customFormat="1" ht="31.5" customHeight="1" thickBot="1" x14ac:dyDescent="0.35">
      <c r="A56" s="222" t="s">
        <v>731</v>
      </c>
      <c r="B56" s="73" t="s">
        <v>73</v>
      </c>
      <c r="C56" s="74"/>
      <c r="D56" s="75" t="s">
        <v>137</v>
      </c>
      <c r="E56" s="76" t="s">
        <v>138</v>
      </c>
      <c r="F56" s="76" t="s">
        <v>139</v>
      </c>
      <c r="G56" s="73"/>
      <c r="H56" s="64" t="s">
        <v>129</v>
      </c>
      <c r="I56" s="71">
        <v>60</v>
      </c>
      <c r="J56" s="64" t="s">
        <v>21</v>
      </c>
      <c r="K56" s="64" t="s">
        <v>16</v>
      </c>
      <c r="L56" s="225">
        <v>3295.5040000000008</v>
      </c>
      <c r="M56" s="228">
        <f t="shared" ref="M56" si="5">L56/(I56+I57+I58+I59)</f>
        <v>13.73126666666667</v>
      </c>
      <c r="N56" s="219"/>
      <c r="O56" s="185">
        <f>N56*L56</f>
        <v>0</v>
      </c>
      <c r="P56" s="145"/>
      <c r="Q56" s="119"/>
      <c r="R56" s="119"/>
    </row>
    <row r="57" spans="1:18" s="7" customFormat="1" ht="31.5" customHeight="1" thickBot="1" x14ac:dyDescent="0.35">
      <c r="A57" s="223"/>
      <c r="B57" s="50" t="s">
        <v>73</v>
      </c>
      <c r="C57" s="51"/>
      <c r="D57" s="34" t="s">
        <v>87</v>
      </c>
      <c r="E57" s="35" t="s">
        <v>88</v>
      </c>
      <c r="F57" s="35" t="s">
        <v>89</v>
      </c>
      <c r="G57" s="50"/>
      <c r="H57" s="45" t="s">
        <v>29</v>
      </c>
      <c r="I57" s="71">
        <v>60</v>
      </c>
      <c r="J57" s="45" t="s">
        <v>21</v>
      </c>
      <c r="K57" s="45" t="s">
        <v>78</v>
      </c>
      <c r="L57" s="226"/>
      <c r="M57" s="229"/>
      <c r="N57" s="220"/>
      <c r="O57" s="186"/>
      <c r="P57" s="145"/>
      <c r="Q57" s="119"/>
      <c r="R57" s="119"/>
    </row>
    <row r="58" spans="1:18" s="7" customFormat="1" ht="31.5" customHeight="1" thickBot="1" x14ac:dyDescent="0.35">
      <c r="A58" s="223"/>
      <c r="B58" s="50" t="s">
        <v>73</v>
      </c>
      <c r="C58" s="51"/>
      <c r="D58" s="34" t="s">
        <v>311</v>
      </c>
      <c r="E58" s="35" t="s">
        <v>312</v>
      </c>
      <c r="F58" s="35" t="s">
        <v>313</v>
      </c>
      <c r="G58" s="50"/>
      <c r="H58" s="45" t="s">
        <v>49</v>
      </c>
      <c r="I58" s="71">
        <v>60</v>
      </c>
      <c r="J58" s="45" t="s">
        <v>50</v>
      </c>
      <c r="K58" s="45" t="s">
        <v>78</v>
      </c>
      <c r="L58" s="226"/>
      <c r="M58" s="229"/>
      <c r="N58" s="220"/>
      <c r="O58" s="186"/>
      <c r="P58" s="145"/>
      <c r="Q58" s="119"/>
      <c r="R58" s="119"/>
    </row>
    <row r="59" spans="1:18" s="7" customFormat="1" ht="31.5" customHeight="1" thickBot="1" x14ac:dyDescent="0.35">
      <c r="A59" s="224"/>
      <c r="B59" s="78" t="s">
        <v>73</v>
      </c>
      <c r="C59" s="79"/>
      <c r="D59" s="80" t="s">
        <v>318</v>
      </c>
      <c r="E59" s="81" t="s">
        <v>319</v>
      </c>
      <c r="F59" s="81" t="s">
        <v>320</v>
      </c>
      <c r="G59" s="78"/>
      <c r="H59" s="69" t="s">
        <v>49</v>
      </c>
      <c r="I59" s="71">
        <v>60</v>
      </c>
      <c r="J59" s="69" t="s">
        <v>21</v>
      </c>
      <c r="K59" s="69" t="s">
        <v>78</v>
      </c>
      <c r="L59" s="227"/>
      <c r="M59" s="230"/>
      <c r="N59" s="221"/>
      <c r="O59" s="187"/>
      <c r="P59" s="145"/>
      <c r="Q59" s="119"/>
      <c r="R59" s="119"/>
    </row>
    <row r="60" spans="1:18" s="7" customFormat="1" ht="31.5" customHeight="1" thickBot="1" x14ac:dyDescent="0.35">
      <c r="A60" s="222" t="s">
        <v>732</v>
      </c>
      <c r="B60" s="73" t="s">
        <v>73</v>
      </c>
      <c r="C60" s="74"/>
      <c r="D60" s="75" t="s">
        <v>345</v>
      </c>
      <c r="E60" s="76" t="s">
        <v>346</v>
      </c>
      <c r="F60" s="76" t="s">
        <v>347</v>
      </c>
      <c r="G60" s="73"/>
      <c r="H60" s="64" t="s">
        <v>20</v>
      </c>
      <c r="I60" s="71">
        <v>60</v>
      </c>
      <c r="J60" s="64" t="s">
        <v>15</v>
      </c>
      <c r="K60" s="64" t="s">
        <v>16</v>
      </c>
      <c r="L60" s="225">
        <v>3933.1792000000005</v>
      </c>
      <c r="M60" s="228">
        <f t="shared" ref="M60" si="6">L60/(I60+I61+I62+I63)</f>
        <v>16.388246666666667</v>
      </c>
      <c r="N60" s="219"/>
      <c r="O60" s="185">
        <f>N60*L60</f>
        <v>0</v>
      </c>
      <c r="P60" s="145"/>
      <c r="Q60" s="119"/>
      <c r="R60" s="119"/>
    </row>
    <row r="61" spans="1:18" s="7" customFormat="1" ht="31.5" customHeight="1" thickBot="1" x14ac:dyDescent="0.35">
      <c r="A61" s="223"/>
      <c r="B61" s="50" t="s">
        <v>73</v>
      </c>
      <c r="C61" s="51"/>
      <c r="D61" s="34" t="s">
        <v>687</v>
      </c>
      <c r="E61" s="35" t="s">
        <v>688</v>
      </c>
      <c r="F61" s="35" t="s">
        <v>686</v>
      </c>
      <c r="G61" s="50"/>
      <c r="H61" s="45" t="s">
        <v>44</v>
      </c>
      <c r="I61" s="71">
        <v>60</v>
      </c>
      <c r="J61" s="45" t="s">
        <v>15</v>
      </c>
      <c r="K61" s="45" t="s">
        <v>78</v>
      </c>
      <c r="L61" s="226"/>
      <c r="M61" s="229"/>
      <c r="N61" s="220"/>
      <c r="O61" s="186"/>
      <c r="P61" s="145"/>
      <c r="Q61" s="119"/>
      <c r="R61" s="119"/>
    </row>
    <row r="62" spans="1:18" s="7" customFormat="1" ht="31.5" customHeight="1" thickBot="1" x14ac:dyDescent="0.35">
      <c r="A62" s="223"/>
      <c r="B62" s="50" t="s">
        <v>73</v>
      </c>
      <c r="C62" s="51"/>
      <c r="D62" s="34" t="s">
        <v>120</v>
      </c>
      <c r="E62" s="35" t="s">
        <v>121</v>
      </c>
      <c r="F62" s="35" t="s">
        <v>122</v>
      </c>
      <c r="G62" s="50"/>
      <c r="H62" s="45" t="s">
        <v>25</v>
      </c>
      <c r="I62" s="71">
        <v>60</v>
      </c>
      <c r="J62" s="45" t="s">
        <v>15</v>
      </c>
      <c r="K62" s="45" t="s">
        <v>78</v>
      </c>
      <c r="L62" s="226"/>
      <c r="M62" s="229"/>
      <c r="N62" s="220"/>
      <c r="O62" s="186"/>
      <c r="P62" s="145"/>
      <c r="Q62" s="119"/>
      <c r="R62" s="119"/>
    </row>
    <row r="63" spans="1:18" s="7" customFormat="1" ht="31.5" customHeight="1" thickBot="1" x14ac:dyDescent="0.35">
      <c r="A63" s="224"/>
      <c r="B63" s="78" t="s">
        <v>73</v>
      </c>
      <c r="C63" s="79"/>
      <c r="D63" s="80" t="s">
        <v>131</v>
      </c>
      <c r="E63" s="81" t="s">
        <v>132</v>
      </c>
      <c r="F63" s="81" t="s">
        <v>133</v>
      </c>
      <c r="G63" s="78"/>
      <c r="H63" s="69" t="s">
        <v>14</v>
      </c>
      <c r="I63" s="71">
        <v>60</v>
      </c>
      <c r="J63" s="69" t="s">
        <v>45</v>
      </c>
      <c r="K63" s="69" t="s">
        <v>16</v>
      </c>
      <c r="L63" s="227"/>
      <c r="M63" s="230"/>
      <c r="N63" s="221"/>
      <c r="O63" s="187"/>
      <c r="P63" s="145"/>
      <c r="Q63" s="119"/>
      <c r="R63" s="119"/>
    </row>
    <row r="64" spans="1:18" s="7" customFormat="1" ht="31.5" customHeight="1" thickBot="1" x14ac:dyDescent="0.35">
      <c r="A64" s="222" t="s">
        <v>733</v>
      </c>
      <c r="B64" s="73" t="s">
        <v>73</v>
      </c>
      <c r="C64" s="74"/>
      <c r="D64" s="75" t="s">
        <v>154</v>
      </c>
      <c r="E64" s="76" t="s">
        <v>155</v>
      </c>
      <c r="F64" s="76" t="s">
        <v>156</v>
      </c>
      <c r="G64" s="73"/>
      <c r="H64" s="64" t="s">
        <v>25</v>
      </c>
      <c r="I64" s="71">
        <v>50</v>
      </c>
      <c r="J64" s="64" t="s">
        <v>15</v>
      </c>
      <c r="K64" s="64" t="s">
        <v>16</v>
      </c>
      <c r="L64" s="225">
        <v>3608.1819999999998</v>
      </c>
      <c r="M64" s="228">
        <f t="shared" ref="M64" si="7">L64/(I64+I65+I66+I67)</f>
        <v>18.04091</v>
      </c>
      <c r="N64" s="219"/>
      <c r="O64" s="185">
        <f>N64*L64</f>
        <v>0</v>
      </c>
      <c r="P64" s="145"/>
      <c r="Q64" s="119"/>
      <c r="R64" s="119"/>
    </row>
    <row r="65" spans="1:18" s="7" customFormat="1" ht="31.5" customHeight="1" thickBot="1" x14ac:dyDescent="0.35">
      <c r="A65" s="223"/>
      <c r="B65" s="50" t="s">
        <v>73</v>
      </c>
      <c r="C65" s="51"/>
      <c r="D65" s="34" t="s">
        <v>327</v>
      </c>
      <c r="E65" s="35" t="s">
        <v>328</v>
      </c>
      <c r="F65" s="35" t="s">
        <v>329</v>
      </c>
      <c r="G65" s="50"/>
      <c r="H65" s="45" t="s">
        <v>29</v>
      </c>
      <c r="I65" s="71">
        <v>50</v>
      </c>
      <c r="J65" s="45" t="s">
        <v>50</v>
      </c>
      <c r="K65" s="45" t="s">
        <v>16</v>
      </c>
      <c r="L65" s="226"/>
      <c r="M65" s="229"/>
      <c r="N65" s="220"/>
      <c r="O65" s="186"/>
      <c r="P65" s="145"/>
      <c r="Q65" s="119"/>
      <c r="R65" s="119"/>
    </row>
    <row r="66" spans="1:18" s="7" customFormat="1" ht="31.5" customHeight="1" thickBot="1" x14ac:dyDescent="0.35">
      <c r="A66" s="223"/>
      <c r="B66" s="50" t="s">
        <v>73</v>
      </c>
      <c r="C66" s="51"/>
      <c r="D66" s="34" t="s">
        <v>336</v>
      </c>
      <c r="E66" s="35" t="s">
        <v>337</v>
      </c>
      <c r="F66" s="35" t="s">
        <v>338</v>
      </c>
      <c r="G66" s="50"/>
      <c r="H66" s="45" t="s">
        <v>44</v>
      </c>
      <c r="I66" s="71">
        <v>50</v>
      </c>
      <c r="J66" s="45" t="s">
        <v>50</v>
      </c>
      <c r="K66" s="45" t="s">
        <v>78</v>
      </c>
      <c r="L66" s="226"/>
      <c r="M66" s="229"/>
      <c r="N66" s="220"/>
      <c r="O66" s="186"/>
      <c r="P66" s="145"/>
      <c r="Q66" s="119"/>
      <c r="R66" s="119"/>
    </row>
    <row r="67" spans="1:18" s="7" customFormat="1" ht="31.5" customHeight="1" thickBot="1" x14ac:dyDescent="0.35">
      <c r="A67" s="224"/>
      <c r="B67" s="78" t="s">
        <v>73</v>
      </c>
      <c r="C67" s="79"/>
      <c r="D67" s="80" t="s">
        <v>134</v>
      </c>
      <c r="E67" s="81" t="s">
        <v>135</v>
      </c>
      <c r="F67" s="81" t="s">
        <v>136</v>
      </c>
      <c r="G67" s="78"/>
      <c r="H67" s="69" t="s">
        <v>44</v>
      </c>
      <c r="I67" s="71">
        <v>50</v>
      </c>
      <c r="J67" s="69" t="s">
        <v>15</v>
      </c>
      <c r="K67" s="69" t="s">
        <v>16</v>
      </c>
      <c r="L67" s="227"/>
      <c r="M67" s="230"/>
      <c r="N67" s="221"/>
      <c r="O67" s="187"/>
      <c r="P67" s="145"/>
      <c r="Q67" s="119"/>
      <c r="R67" s="119"/>
    </row>
    <row r="68" spans="1:18" s="7" customFormat="1" ht="31.5" customHeight="1" thickBot="1" x14ac:dyDescent="0.35">
      <c r="A68" s="222" t="s">
        <v>734</v>
      </c>
      <c r="B68" s="73" t="s">
        <v>73</v>
      </c>
      <c r="C68" s="74"/>
      <c r="D68" s="75" t="s">
        <v>314</v>
      </c>
      <c r="E68" s="76" t="s">
        <v>315</v>
      </c>
      <c r="F68" s="76" t="s">
        <v>316</v>
      </c>
      <c r="G68" s="73"/>
      <c r="H68" s="64" t="s">
        <v>317</v>
      </c>
      <c r="I68" s="71">
        <v>50</v>
      </c>
      <c r="J68" s="64" t="s">
        <v>50</v>
      </c>
      <c r="K68" s="64" t="s">
        <v>16</v>
      </c>
      <c r="L68" s="225">
        <v>3517.3540000000007</v>
      </c>
      <c r="M68" s="228">
        <f t="shared" ref="M68" si="8">L68/(I68+I69+I70+I71)</f>
        <v>17.586770000000005</v>
      </c>
      <c r="N68" s="219"/>
      <c r="O68" s="185">
        <f>N68*L68</f>
        <v>0</v>
      </c>
      <c r="P68" s="145"/>
      <c r="Q68" s="119"/>
      <c r="R68" s="119"/>
    </row>
    <row r="69" spans="1:18" s="7" customFormat="1" ht="31.5" customHeight="1" thickBot="1" x14ac:dyDescent="0.35">
      <c r="A69" s="223"/>
      <c r="B69" s="50" t="s">
        <v>73</v>
      </c>
      <c r="C69" s="51"/>
      <c r="D69" s="34" t="s">
        <v>123</v>
      </c>
      <c r="E69" s="35" t="s">
        <v>124</v>
      </c>
      <c r="F69" s="35" t="s">
        <v>125</v>
      </c>
      <c r="G69" s="50"/>
      <c r="H69" s="45" t="s">
        <v>96</v>
      </c>
      <c r="I69" s="71">
        <v>50</v>
      </c>
      <c r="J69" s="45" t="s">
        <v>45</v>
      </c>
      <c r="K69" s="45" t="s">
        <v>78</v>
      </c>
      <c r="L69" s="226"/>
      <c r="M69" s="229"/>
      <c r="N69" s="220"/>
      <c r="O69" s="186"/>
      <c r="P69" s="145"/>
      <c r="Q69" s="119"/>
      <c r="R69" s="119"/>
    </row>
    <row r="70" spans="1:18" s="7" customFormat="1" ht="31.5" customHeight="1" thickBot="1" x14ac:dyDescent="0.35">
      <c r="A70" s="223"/>
      <c r="B70" s="50" t="s">
        <v>73</v>
      </c>
      <c r="C70" s="51"/>
      <c r="D70" s="34" t="s">
        <v>330</v>
      </c>
      <c r="E70" s="35" t="s">
        <v>331</v>
      </c>
      <c r="F70" s="35" t="s">
        <v>332</v>
      </c>
      <c r="G70" s="50"/>
      <c r="H70" s="45" t="s">
        <v>44</v>
      </c>
      <c r="I70" s="71">
        <v>50</v>
      </c>
      <c r="J70" s="45" t="s">
        <v>15</v>
      </c>
      <c r="K70" s="45" t="s">
        <v>16</v>
      </c>
      <c r="L70" s="226"/>
      <c r="M70" s="229"/>
      <c r="N70" s="220"/>
      <c r="O70" s="186"/>
      <c r="P70" s="145"/>
      <c r="Q70" s="119"/>
      <c r="R70" s="119"/>
    </row>
    <row r="71" spans="1:18" s="7" customFormat="1" ht="31.5" customHeight="1" thickBot="1" x14ac:dyDescent="0.35">
      <c r="A71" s="224"/>
      <c r="B71" s="78" t="s">
        <v>73</v>
      </c>
      <c r="C71" s="79"/>
      <c r="D71" s="80" t="s">
        <v>339</v>
      </c>
      <c r="E71" s="81" t="s">
        <v>340</v>
      </c>
      <c r="F71" s="81" t="s">
        <v>341</v>
      </c>
      <c r="G71" s="78"/>
      <c r="H71" s="69" t="s">
        <v>49</v>
      </c>
      <c r="I71" s="71">
        <v>50</v>
      </c>
      <c r="J71" s="69" t="s">
        <v>15</v>
      </c>
      <c r="K71" s="69" t="s">
        <v>16</v>
      </c>
      <c r="L71" s="227"/>
      <c r="M71" s="230"/>
      <c r="N71" s="221"/>
      <c r="O71" s="187"/>
      <c r="P71" s="145"/>
      <c r="Q71" s="119"/>
      <c r="R71" s="119"/>
    </row>
    <row r="72" spans="1:18" s="7" customFormat="1" ht="31.5" customHeight="1" thickBot="1" x14ac:dyDescent="0.35">
      <c r="A72" s="222" t="s">
        <v>735</v>
      </c>
      <c r="B72" s="73" t="s">
        <v>73</v>
      </c>
      <c r="C72" s="74"/>
      <c r="D72" s="75" t="s">
        <v>110</v>
      </c>
      <c r="E72" s="76" t="s">
        <v>111</v>
      </c>
      <c r="F72" s="76" t="s">
        <v>112</v>
      </c>
      <c r="G72" s="73"/>
      <c r="H72" s="64" t="s">
        <v>20</v>
      </c>
      <c r="I72" s="71">
        <v>60</v>
      </c>
      <c r="J72" s="64" t="s">
        <v>50</v>
      </c>
      <c r="K72" s="64" t="s">
        <v>78</v>
      </c>
      <c r="L72" s="225">
        <v>2505.6136000000001</v>
      </c>
      <c r="M72" s="228">
        <f t="shared" ref="M72" si="9">L72/(I72+I73+I74+I75)</f>
        <v>10.440056666666667</v>
      </c>
      <c r="N72" s="219"/>
      <c r="O72" s="185">
        <f>N72*L72</f>
        <v>0</v>
      </c>
      <c r="P72" s="145"/>
      <c r="Q72" s="119"/>
      <c r="R72" s="119"/>
    </row>
    <row r="73" spans="1:18" s="7" customFormat="1" ht="31.5" customHeight="1" thickBot="1" x14ac:dyDescent="0.35">
      <c r="A73" s="223"/>
      <c r="B73" s="50" t="s">
        <v>73</v>
      </c>
      <c r="C73" s="51"/>
      <c r="D73" s="34" t="s">
        <v>116</v>
      </c>
      <c r="E73" s="35" t="s">
        <v>117</v>
      </c>
      <c r="F73" s="35" t="s">
        <v>118</v>
      </c>
      <c r="G73" s="50"/>
      <c r="H73" s="45" t="s">
        <v>119</v>
      </c>
      <c r="I73" s="71">
        <v>60</v>
      </c>
      <c r="J73" s="45" t="s">
        <v>50</v>
      </c>
      <c r="K73" s="45" t="s">
        <v>78</v>
      </c>
      <c r="L73" s="226"/>
      <c r="M73" s="229"/>
      <c r="N73" s="220"/>
      <c r="O73" s="186"/>
      <c r="P73" s="145"/>
      <c r="Q73" s="119"/>
      <c r="R73" s="119"/>
    </row>
    <row r="74" spans="1:18" s="7" customFormat="1" ht="31.5" customHeight="1" thickBot="1" x14ac:dyDescent="0.35">
      <c r="A74" s="223"/>
      <c r="B74" s="50" t="s">
        <v>73</v>
      </c>
      <c r="C74" s="51"/>
      <c r="D74" s="34" t="s">
        <v>126</v>
      </c>
      <c r="E74" s="35" t="s">
        <v>127</v>
      </c>
      <c r="F74" s="35" t="s">
        <v>128</v>
      </c>
      <c r="G74" s="50"/>
      <c r="H74" s="45" t="s">
        <v>129</v>
      </c>
      <c r="I74" s="71">
        <v>60</v>
      </c>
      <c r="J74" s="45" t="s">
        <v>130</v>
      </c>
      <c r="K74" s="45" t="s">
        <v>78</v>
      </c>
      <c r="L74" s="226"/>
      <c r="M74" s="229"/>
      <c r="N74" s="220"/>
      <c r="O74" s="186"/>
      <c r="P74" s="145"/>
      <c r="Q74" s="119"/>
      <c r="R74" s="119"/>
    </row>
    <row r="75" spans="1:18" s="7" customFormat="1" ht="31.5" customHeight="1" thickBot="1" x14ac:dyDescent="0.35">
      <c r="A75" s="224"/>
      <c r="B75" s="78" t="s">
        <v>73</v>
      </c>
      <c r="C75" s="79"/>
      <c r="D75" s="80" t="s">
        <v>333</v>
      </c>
      <c r="E75" s="81" t="s">
        <v>334</v>
      </c>
      <c r="F75" s="81" t="s">
        <v>335</v>
      </c>
      <c r="G75" s="78"/>
      <c r="H75" s="69" t="s">
        <v>14</v>
      </c>
      <c r="I75" s="71">
        <v>60</v>
      </c>
      <c r="J75" s="69" t="s">
        <v>50</v>
      </c>
      <c r="K75" s="69" t="s">
        <v>78</v>
      </c>
      <c r="L75" s="227"/>
      <c r="M75" s="230"/>
      <c r="N75" s="221"/>
      <c r="O75" s="187"/>
      <c r="P75" s="145"/>
      <c r="Q75" s="119"/>
      <c r="R75" s="119"/>
    </row>
    <row r="76" spans="1:18" s="7" customFormat="1" ht="31.5" customHeight="1" thickBot="1" x14ac:dyDescent="0.35">
      <c r="A76" s="222" t="s">
        <v>736</v>
      </c>
      <c r="B76" s="73" t="s">
        <v>73</v>
      </c>
      <c r="C76" s="74"/>
      <c r="D76" s="75" t="s">
        <v>140</v>
      </c>
      <c r="E76" s="76" t="s">
        <v>141</v>
      </c>
      <c r="F76" s="76" t="s">
        <v>142</v>
      </c>
      <c r="G76" s="73"/>
      <c r="H76" s="64" t="s">
        <v>96</v>
      </c>
      <c r="I76" s="71">
        <v>35</v>
      </c>
      <c r="J76" s="64" t="s">
        <v>15</v>
      </c>
      <c r="K76" s="64" t="s">
        <v>16</v>
      </c>
      <c r="L76" s="225">
        <v>3003.4971999999998</v>
      </c>
      <c r="M76" s="228">
        <f t="shared" ref="M76" si="10">L76/(I76+I77+I78+I79)</f>
        <v>21.453551428571426</v>
      </c>
      <c r="N76" s="219"/>
      <c r="O76" s="185">
        <f>N76*L76</f>
        <v>0</v>
      </c>
      <c r="P76" s="145"/>
      <c r="Q76" s="119"/>
      <c r="R76" s="119"/>
    </row>
    <row r="77" spans="1:18" s="7" customFormat="1" ht="31.5" customHeight="1" thickBot="1" x14ac:dyDescent="0.35">
      <c r="A77" s="223"/>
      <c r="B77" s="50" t="s">
        <v>73</v>
      </c>
      <c r="C77" s="51"/>
      <c r="D77" s="34" t="s">
        <v>147</v>
      </c>
      <c r="E77" s="35" t="s">
        <v>148</v>
      </c>
      <c r="F77" s="35" t="s">
        <v>149</v>
      </c>
      <c r="G77" s="50"/>
      <c r="H77" s="45" t="s">
        <v>150</v>
      </c>
      <c r="I77" s="71">
        <v>35</v>
      </c>
      <c r="J77" s="45" t="s">
        <v>15</v>
      </c>
      <c r="K77" s="45" t="s">
        <v>16</v>
      </c>
      <c r="L77" s="226"/>
      <c r="M77" s="229"/>
      <c r="N77" s="220"/>
      <c r="O77" s="186"/>
      <c r="P77" s="145"/>
      <c r="Q77" s="119"/>
      <c r="R77" s="119"/>
    </row>
    <row r="78" spans="1:18" s="7" customFormat="1" ht="31.5" customHeight="1" thickBot="1" x14ac:dyDescent="0.35">
      <c r="A78" s="223"/>
      <c r="B78" s="50" t="s">
        <v>73</v>
      </c>
      <c r="C78" s="51"/>
      <c r="D78" s="34" t="s">
        <v>151</v>
      </c>
      <c r="E78" s="35" t="s">
        <v>152</v>
      </c>
      <c r="F78" s="35" t="s">
        <v>153</v>
      </c>
      <c r="G78" s="50"/>
      <c r="H78" s="45" t="s">
        <v>86</v>
      </c>
      <c r="I78" s="71">
        <v>35</v>
      </c>
      <c r="J78" s="45" t="s">
        <v>21</v>
      </c>
      <c r="K78" s="45" t="s">
        <v>78</v>
      </c>
      <c r="L78" s="226"/>
      <c r="M78" s="229"/>
      <c r="N78" s="220"/>
      <c r="O78" s="186"/>
      <c r="P78" s="145"/>
      <c r="Q78" s="119"/>
      <c r="R78" s="119"/>
    </row>
    <row r="79" spans="1:18" s="7" customFormat="1" ht="31.5" customHeight="1" thickBot="1" x14ac:dyDescent="0.35">
      <c r="A79" s="224"/>
      <c r="B79" s="78" t="s">
        <v>73</v>
      </c>
      <c r="C79" s="79"/>
      <c r="D79" s="80" t="s">
        <v>348</v>
      </c>
      <c r="E79" s="81" t="s">
        <v>349</v>
      </c>
      <c r="F79" s="81" t="s">
        <v>664</v>
      </c>
      <c r="G79" s="78"/>
      <c r="H79" s="69" t="s">
        <v>150</v>
      </c>
      <c r="I79" s="71">
        <v>35</v>
      </c>
      <c r="J79" s="69" t="s">
        <v>15</v>
      </c>
      <c r="K79" s="69" t="s">
        <v>78</v>
      </c>
      <c r="L79" s="227"/>
      <c r="M79" s="230"/>
      <c r="N79" s="221"/>
      <c r="O79" s="187"/>
      <c r="P79" s="145"/>
      <c r="Q79" s="119"/>
      <c r="R79" s="119"/>
    </row>
    <row r="80" spans="1:18" s="5" customFormat="1" ht="19.5" thickBot="1" x14ac:dyDescent="0.35">
      <c r="A80" s="134"/>
      <c r="B80" s="134" t="s">
        <v>157</v>
      </c>
      <c r="C80" s="134"/>
      <c r="D80" s="134"/>
      <c r="E80" s="134"/>
      <c r="F80" s="134"/>
      <c r="G80" s="134"/>
      <c r="H80" s="134"/>
      <c r="I80" s="134"/>
      <c r="J80" s="134"/>
      <c r="K80" s="134"/>
      <c r="L80" s="188"/>
      <c r="M80" s="188"/>
      <c r="N80" s="188"/>
      <c r="O80" s="188"/>
      <c r="P80" s="145"/>
      <c r="Q80" s="119"/>
      <c r="R80" s="119"/>
    </row>
    <row r="81" spans="1:18" s="5" customFormat="1" ht="31.5" customHeight="1" thickBot="1" x14ac:dyDescent="0.35">
      <c r="A81" s="222" t="s">
        <v>737</v>
      </c>
      <c r="B81" s="73" t="s">
        <v>158</v>
      </c>
      <c r="C81" s="74"/>
      <c r="D81" s="75" t="s">
        <v>351</v>
      </c>
      <c r="E81" s="76" t="s">
        <v>352</v>
      </c>
      <c r="F81" s="76" t="s">
        <v>353</v>
      </c>
      <c r="G81" s="73"/>
      <c r="H81" s="64" t="s">
        <v>49</v>
      </c>
      <c r="I81" s="71">
        <v>7</v>
      </c>
      <c r="J81" s="64" t="s">
        <v>21</v>
      </c>
      <c r="K81" s="64" t="s">
        <v>689</v>
      </c>
      <c r="L81" s="225">
        <v>2561.5824400000001</v>
      </c>
      <c r="M81" s="228">
        <f t="shared" ref="M81" si="11">L81/(I81+I82+I83+I84)</f>
        <v>91.485087142857154</v>
      </c>
      <c r="N81" s="219"/>
      <c r="O81" s="185">
        <f>N81*L81</f>
        <v>0</v>
      </c>
      <c r="P81" s="145"/>
      <c r="Q81" s="119"/>
      <c r="R81" s="119"/>
    </row>
    <row r="82" spans="1:18" s="5" customFormat="1" ht="31.5" customHeight="1" thickBot="1" x14ac:dyDescent="0.35">
      <c r="A82" s="223"/>
      <c r="B82" s="50" t="s">
        <v>158</v>
      </c>
      <c r="C82" s="51"/>
      <c r="D82" s="34" t="s">
        <v>354</v>
      </c>
      <c r="E82" s="35" t="s">
        <v>355</v>
      </c>
      <c r="F82" s="35" t="s">
        <v>356</v>
      </c>
      <c r="G82" s="50"/>
      <c r="H82" s="45" t="s">
        <v>20</v>
      </c>
      <c r="I82" s="71">
        <v>7</v>
      </c>
      <c r="J82" s="45" t="s">
        <v>21</v>
      </c>
      <c r="K82" s="64" t="s">
        <v>689</v>
      </c>
      <c r="L82" s="226"/>
      <c r="M82" s="229"/>
      <c r="N82" s="220"/>
      <c r="O82" s="186"/>
      <c r="P82" s="145"/>
      <c r="Q82" s="119"/>
      <c r="R82" s="119"/>
    </row>
    <row r="83" spans="1:18" s="5" customFormat="1" ht="31.5" customHeight="1" thickBot="1" x14ac:dyDescent="0.35">
      <c r="A83" s="223"/>
      <c r="B83" s="50" t="s">
        <v>158</v>
      </c>
      <c r="C83" s="51"/>
      <c r="D83" s="34" t="s">
        <v>357</v>
      </c>
      <c r="E83" s="35" t="s">
        <v>358</v>
      </c>
      <c r="F83" s="35" t="s">
        <v>359</v>
      </c>
      <c r="G83" s="50"/>
      <c r="H83" s="45" t="s">
        <v>360</v>
      </c>
      <c r="I83" s="71">
        <v>7</v>
      </c>
      <c r="J83" s="45" t="s">
        <v>21</v>
      </c>
      <c r="K83" s="64" t="s">
        <v>689</v>
      </c>
      <c r="L83" s="226"/>
      <c r="M83" s="229"/>
      <c r="N83" s="220"/>
      <c r="O83" s="186"/>
      <c r="P83" s="145"/>
      <c r="Q83" s="119"/>
      <c r="R83" s="119"/>
    </row>
    <row r="84" spans="1:18" s="5" customFormat="1" ht="31.5" customHeight="1" thickBot="1" x14ac:dyDescent="0.35">
      <c r="A84" s="224"/>
      <c r="B84" s="78" t="s">
        <v>158</v>
      </c>
      <c r="C84" s="79"/>
      <c r="D84" s="80" t="s">
        <v>361</v>
      </c>
      <c r="E84" s="81" t="s">
        <v>362</v>
      </c>
      <c r="F84" s="81" t="s">
        <v>363</v>
      </c>
      <c r="G84" s="78"/>
      <c r="H84" s="69" t="s">
        <v>304</v>
      </c>
      <c r="I84" s="71">
        <v>7</v>
      </c>
      <c r="J84" s="69" t="s">
        <v>15</v>
      </c>
      <c r="K84" s="64" t="s">
        <v>689</v>
      </c>
      <c r="L84" s="227"/>
      <c r="M84" s="230"/>
      <c r="N84" s="221"/>
      <c r="O84" s="187"/>
      <c r="P84" s="145"/>
      <c r="Q84" s="119"/>
      <c r="R84" s="119"/>
    </row>
    <row r="85" spans="1:18" s="5" customFormat="1" ht="31.5" customHeight="1" thickBot="1" x14ac:dyDescent="0.35">
      <c r="A85" s="222" t="s">
        <v>738</v>
      </c>
      <c r="B85" s="73" t="s">
        <v>158</v>
      </c>
      <c r="C85" s="74"/>
      <c r="D85" s="75" t="s">
        <v>364</v>
      </c>
      <c r="E85" s="76" t="s">
        <v>365</v>
      </c>
      <c r="F85" s="76" t="s">
        <v>366</v>
      </c>
      <c r="G85" s="73"/>
      <c r="H85" s="64" t="s">
        <v>44</v>
      </c>
      <c r="I85" s="71">
        <v>7</v>
      </c>
      <c r="J85" s="64" t="s">
        <v>15</v>
      </c>
      <c r="K85" s="64" t="s">
        <v>689</v>
      </c>
      <c r="L85" s="225">
        <v>3433.2806800000008</v>
      </c>
      <c r="M85" s="228">
        <f t="shared" ref="M85" si="12">L85/(I85+I86+I87+I88)</f>
        <v>122.61716714285717</v>
      </c>
      <c r="N85" s="219"/>
      <c r="O85" s="185">
        <f>N85*L85</f>
        <v>0</v>
      </c>
      <c r="P85" s="145"/>
      <c r="Q85" s="119"/>
      <c r="R85" s="119"/>
    </row>
    <row r="86" spans="1:18" s="5" customFormat="1" ht="31.5" customHeight="1" thickBot="1" x14ac:dyDescent="0.35">
      <c r="A86" s="223"/>
      <c r="B86" s="50" t="s">
        <v>158</v>
      </c>
      <c r="C86" s="51"/>
      <c r="D86" s="34" t="s">
        <v>367</v>
      </c>
      <c r="E86" s="35" t="s">
        <v>368</v>
      </c>
      <c r="F86" s="35" t="s">
        <v>369</v>
      </c>
      <c r="G86" s="50"/>
      <c r="H86" s="45" t="s">
        <v>44</v>
      </c>
      <c r="I86" s="71">
        <v>7</v>
      </c>
      <c r="J86" s="45" t="s">
        <v>15</v>
      </c>
      <c r="K86" s="64" t="s">
        <v>689</v>
      </c>
      <c r="L86" s="226"/>
      <c r="M86" s="229"/>
      <c r="N86" s="220"/>
      <c r="O86" s="186"/>
      <c r="P86" s="145"/>
      <c r="Q86" s="119"/>
      <c r="R86" s="119"/>
    </row>
    <row r="87" spans="1:18" s="5" customFormat="1" ht="31.5" customHeight="1" thickBot="1" x14ac:dyDescent="0.35">
      <c r="A87" s="223"/>
      <c r="B87" s="50" t="s">
        <v>158</v>
      </c>
      <c r="C87" s="51"/>
      <c r="D87" s="34" t="s">
        <v>370</v>
      </c>
      <c r="E87" s="35" t="s">
        <v>371</v>
      </c>
      <c r="F87" s="35" t="s">
        <v>372</v>
      </c>
      <c r="G87" s="50"/>
      <c r="H87" s="45" t="s">
        <v>20</v>
      </c>
      <c r="I87" s="71">
        <v>7</v>
      </c>
      <c r="J87" s="45" t="s">
        <v>45</v>
      </c>
      <c r="K87" s="64" t="s">
        <v>689</v>
      </c>
      <c r="L87" s="226"/>
      <c r="M87" s="229"/>
      <c r="N87" s="220"/>
      <c r="O87" s="186"/>
      <c r="P87" s="145"/>
      <c r="Q87" s="119"/>
      <c r="R87" s="119"/>
    </row>
    <row r="88" spans="1:18" s="5" customFormat="1" ht="31.5" customHeight="1" thickBot="1" x14ac:dyDescent="0.35">
      <c r="A88" s="224"/>
      <c r="B88" s="78" t="s">
        <v>158</v>
      </c>
      <c r="C88" s="79"/>
      <c r="D88" s="80" t="s">
        <v>373</v>
      </c>
      <c r="E88" s="81" t="s">
        <v>374</v>
      </c>
      <c r="F88" s="81" t="s">
        <v>375</v>
      </c>
      <c r="G88" s="78"/>
      <c r="H88" s="69" t="s">
        <v>25</v>
      </c>
      <c r="I88" s="71">
        <v>7</v>
      </c>
      <c r="J88" s="69" t="s">
        <v>54</v>
      </c>
      <c r="K88" s="64" t="s">
        <v>689</v>
      </c>
      <c r="L88" s="227"/>
      <c r="M88" s="230"/>
      <c r="N88" s="221"/>
      <c r="O88" s="187"/>
      <c r="P88" s="145"/>
      <c r="Q88" s="119"/>
      <c r="R88" s="119"/>
    </row>
    <row r="89" spans="1:18" s="5" customFormat="1" ht="31.5" customHeight="1" thickBot="1" x14ac:dyDescent="0.35">
      <c r="A89" s="222" t="s">
        <v>739</v>
      </c>
      <c r="B89" s="73" t="s">
        <v>158</v>
      </c>
      <c r="C89" s="74"/>
      <c r="D89" s="75" t="s">
        <v>159</v>
      </c>
      <c r="E89" s="76" t="s">
        <v>160</v>
      </c>
      <c r="F89" s="76" t="s">
        <v>161</v>
      </c>
      <c r="G89" s="73"/>
      <c r="H89" s="64" t="s">
        <v>14</v>
      </c>
      <c r="I89" s="71">
        <v>7</v>
      </c>
      <c r="J89" s="64" t="s">
        <v>45</v>
      </c>
      <c r="K89" s="64" t="s">
        <v>689</v>
      </c>
      <c r="L89" s="225">
        <v>3282.0781600000009</v>
      </c>
      <c r="M89" s="228">
        <f t="shared" ref="M89" si="13">L89/(I89+I90+I91+I92)</f>
        <v>117.21707714285718</v>
      </c>
      <c r="N89" s="219"/>
      <c r="O89" s="185">
        <f>N89*L89</f>
        <v>0</v>
      </c>
      <c r="P89" s="145"/>
      <c r="Q89" s="119"/>
      <c r="R89" s="119"/>
    </row>
    <row r="90" spans="1:18" s="5" customFormat="1" ht="31.5" customHeight="1" thickBot="1" x14ac:dyDescent="0.35">
      <c r="A90" s="223"/>
      <c r="B90" s="50" t="s">
        <v>158</v>
      </c>
      <c r="C90" s="51"/>
      <c r="D90" s="34" t="s">
        <v>162</v>
      </c>
      <c r="E90" s="35" t="s">
        <v>163</v>
      </c>
      <c r="F90" s="35" t="s">
        <v>164</v>
      </c>
      <c r="G90" s="50"/>
      <c r="H90" s="45" t="s">
        <v>20</v>
      </c>
      <c r="I90" s="71">
        <v>7</v>
      </c>
      <c r="J90" s="45" t="s">
        <v>45</v>
      </c>
      <c r="K90" s="64" t="s">
        <v>689</v>
      </c>
      <c r="L90" s="226"/>
      <c r="M90" s="229"/>
      <c r="N90" s="220"/>
      <c r="O90" s="186"/>
      <c r="P90" s="145"/>
      <c r="Q90" s="119"/>
      <c r="R90" s="119"/>
    </row>
    <row r="91" spans="1:18" s="5" customFormat="1" ht="31.5" customHeight="1" thickBot="1" x14ac:dyDescent="0.35">
      <c r="A91" s="223"/>
      <c r="B91" s="50" t="s">
        <v>158</v>
      </c>
      <c r="C91" s="51"/>
      <c r="D91" s="34" t="s">
        <v>376</v>
      </c>
      <c r="E91" s="35" t="s">
        <v>377</v>
      </c>
      <c r="F91" s="35" t="s">
        <v>378</v>
      </c>
      <c r="G91" s="50"/>
      <c r="H91" s="45" t="s">
        <v>44</v>
      </c>
      <c r="I91" s="71">
        <v>7</v>
      </c>
      <c r="J91" s="45" t="s">
        <v>21</v>
      </c>
      <c r="K91" s="64" t="s">
        <v>689</v>
      </c>
      <c r="L91" s="226"/>
      <c r="M91" s="229"/>
      <c r="N91" s="220"/>
      <c r="O91" s="186"/>
      <c r="P91" s="145"/>
      <c r="Q91" s="119"/>
      <c r="R91" s="119"/>
    </row>
    <row r="92" spans="1:18" s="5" customFormat="1" ht="31.5" customHeight="1" thickBot="1" x14ac:dyDescent="0.35">
      <c r="A92" s="224"/>
      <c r="B92" s="78" t="s">
        <v>158</v>
      </c>
      <c r="C92" s="79"/>
      <c r="D92" s="80" t="s">
        <v>379</v>
      </c>
      <c r="E92" s="81" t="s">
        <v>380</v>
      </c>
      <c r="F92" s="81" t="s">
        <v>381</v>
      </c>
      <c r="G92" s="78"/>
      <c r="H92" s="69" t="s">
        <v>49</v>
      </c>
      <c r="I92" s="71">
        <v>7</v>
      </c>
      <c r="J92" s="69" t="s">
        <v>21</v>
      </c>
      <c r="K92" s="64" t="s">
        <v>689</v>
      </c>
      <c r="L92" s="227"/>
      <c r="M92" s="230"/>
      <c r="N92" s="221"/>
      <c r="O92" s="187"/>
      <c r="P92" s="145"/>
      <c r="Q92" s="119"/>
      <c r="R92" s="119"/>
    </row>
    <row r="93" spans="1:18" s="6" customFormat="1" ht="31.5" customHeight="1" thickBot="1" x14ac:dyDescent="0.35">
      <c r="A93" s="222" t="s">
        <v>740</v>
      </c>
      <c r="B93" s="73" t="s">
        <v>158</v>
      </c>
      <c r="C93" s="74"/>
      <c r="D93" s="75" t="s">
        <v>382</v>
      </c>
      <c r="E93" s="76" t="s">
        <v>383</v>
      </c>
      <c r="F93" s="76" t="s">
        <v>384</v>
      </c>
      <c r="G93" s="73"/>
      <c r="H93" s="64" t="s">
        <v>82</v>
      </c>
      <c r="I93" s="71">
        <v>7</v>
      </c>
      <c r="J93" s="64" t="s">
        <v>15</v>
      </c>
      <c r="K93" s="64" t="s">
        <v>689</v>
      </c>
      <c r="L93" s="225">
        <v>2921.50144</v>
      </c>
      <c r="M93" s="228">
        <f t="shared" ref="M93" si="14">L93/(I93+I94+I95+I96)</f>
        <v>104.33933714285715</v>
      </c>
      <c r="N93" s="219"/>
      <c r="O93" s="185">
        <f>N93*L93</f>
        <v>0</v>
      </c>
      <c r="P93" s="145"/>
      <c r="Q93" s="119"/>
      <c r="R93" s="119"/>
    </row>
    <row r="94" spans="1:18" s="5" customFormat="1" ht="31.5" customHeight="1" thickBot="1" x14ac:dyDescent="0.35">
      <c r="A94" s="223"/>
      <c r="B94" s="50" t="s">
        <v>158</v>
      </c>
      <c r="C94" s="51"/>
      <c r="D94" s="34" t="s">
        <v>165</v>
      </c>
      <c r="E94" s="35" t="s">
        <v>166</v>
      </c>
      <c r="F94" s="35" t="s">
        <v>167</v>
      </c>
      <c r="G94" s="50"/>
      <c r="H94" s="45" t="s">
        <v>96</v>
      </c>
      <c r="I94" s="71">
        <v>7</v>
      </c>
      <c r="J94" s="45" t="s">
        <v>15</v>
      </c>
      <c r="K94" s="64" t="s">
        <v>689</v>
      </c>
      <c r="L94" s="226"/>
      <c r="M94" s="229"/>
      <c r="N94" s="220"/>
      <c r="O94" s="186"/>
      <c r="P94" s="145"/>
      <c r="Q94" s="119"/>
      <c r="R94" s="119"/>
    </row>
    <row r="95" spans="1:18" s="5" customFormat="1" ht="31.5" customHeight="1" thickBot="1" x14ac:dyDescent="0.35">
      <c r="A95" s="223"/>
      <c r="B95" s="50" t="s">
        <v>158</v>
      </c>
      <c r="C95" s="51"/>
      <c r="D95" s="34" t="s">
        <v>218</v>
      </c>
      <c r="E95" s="35" t="s">
        <v>385</v>
      </c>
      <c r="F95" s="35" t="s">
        <v>386</v>
      </c>
      <c r="G95" s="50"/>
      <c r="H95" s="45" t="s">
        <v>360</v>
      </c>
      <c r="I95" s="71">
        <v>7</v>
      </c>
      <c r="J95" s="45" t="s">
        <v>45</v>
      </c>
      <c r="K95" s="64" t="s">
        <v>689</v>
      </c>
      <c r="L95" s="226"/>
      <c r="M95" s="229"/>
      <c r="N95" s="220"/>
      <c r="O95" s="186"/>
      <c r="P95" s="145"/>
      <c r="Q95" s="119"/>
      <c r="R95" s="119"/>
    </row>
    <row r="96" spans="1:18" s="5" customFormat="1" ht="31.5" customHeight="1" thickBot="1" x14ac:dyDescent="0.35">
      <c r="A96" s="224"/>
      <c r="B96" s="78" t="s">
        <v>158</v>
      </c>
      <c r="C96" s="79"/>
      <c r="D96" s="80" t="s">
        <v>387</v>
      </c>
      <c r="E96" s="81" t="s">
        <v>388</v>
      </c>
      <c r="F96" s="81" t="s">
        <v>389</v>
      </c>
      <c r="G96" s="78"/>
      <c r="H96" s="69" t="s">
        <v>29</v>
      </c>
      <c r="I96" s="71">
        <v>7</v>
      </c>
      <c r="J96" s="69" t="s">
        <v>45</v>
      </c>
      <c r="K96" s="64" t="s">
        <v>689</v>
      </c>
      <c r="L96" s="227"/>
      <c r="M96" s="230"/>
      <c r="N96" s="221"/>
      <c r="O96" s="187"/>
      <c r="P96" s="145"/>
      <c r="Q96" s="119"/>
      <c r="R96" s="119"/>
    </row>
    <row r="97" spans="1:18" s="5" customFormat="1" ht="31.5" customHeight="1" thickBot="1" x14ac:dyDescent="0.35">
      <c r="A97" s="222" t="s">
        <v>741</v>
      </c>
      <c r="B97" s="73" t="s">
        <v>158</v>
      </c>
      <c r="C97" s="74"/>
      <c r="D97" s="75" t="s">
        <v>390</v>
      </c>
      <c r="E97" s="76" t="s">
        <v>391</v>
      </c>
      <c r="F97" s="76" t="s">
        <v>392</v>
      </c>
      <c r="G97" s="73"/>
      <c r="H97" s="64" t="s">
        <v>49</v>
      </c>
      <c r="I97" s="71">
        <v>7</v>
      </c>
      <c r="J97" s="64" t="s">
        <v>45</v>
      </c>
      <c r="K97" s="64" t="s">
        <v>689</v>
      </c>
      <c r="L97" s="225">
        <v>2904.3276400000004</v>
      </c>
      <c r="M97" s="228">
        <f t="shared" ref="M97" si="15">L97/(I97+I98+I99+I100)</f>
        <v>103.72598714285716</v>
      </c>
      <c r="N97" s="219"/>
      <c r="O97" s="185">
        <f>N97*L97</f>
        <v>0</v>
      </c>
      <c r="P97" s="145"/>
      <c r="Q97" s="119"/>
      <c r="R97" s="119"/>
    </row>
    <row r="98" spans="1:18" s="5" customFormat="1" ht="31.5" customHeight="1" thickBot="1" x14ac:dyDescent="0.35">
      <c r="A98" s="223"/>
      <c r="B98" s="50" t="s">
        <v>158</v>
      </c>
      <c r="C98" s="51"/>
      <c r="D98" s="34" t="s">
        <v>168</v>
      </c>
      <c r="E98" s="35" t="s">
        <v>169</v>
      </c>
      <c r="F98" s="35" t="s">
        <v>170</v>
      </c>
      <c r="G98" s="50"/>
      <c r="H98" s="45" t="s">
        <v>20</v>
      </c>
      <c r="I98" s="71">
        <v>7</v>
      </c>
      <c r="J98" s="45" t="s">
        <v>45</v>
      </c>
      <c r="K98" s="64" t="s">
        <v>689</v>
      </c>
      <c r="L98" s="226"/>
      <c r="M98" s="229"/>
      <c r="N98" s="220"/>
      <c r="O98" s="186"/>
      <c r="P98" s="145"/>
      <c r="Q98" s="119"/>
      <c r="R98" s="119"/>
    </row>
    <row r="99" spans="1:18" s="5" customFormat="1" ht="31.5" customHeight="1" thickBot="1" x14ac:dyDescent="0.35">
      <c r="A99" s="223"/>
      <c r="B99" s="50" t="s">
        <v>158</v>
      </c>
      <c r="C99" s="51"/>
      <c r="D99" s="34" t="s">
        <v>171</v>
      </c>
      <c r="E99" s="35" t="s">
        <v>172</v>
      </c>
      <c r="F99" s="35" t="s">
        <v>173</v>
      </c>
      <c r="G99" s="50"/>
      <c r="H99" s="45" t="s">
        <v>49</v>
      </c>
      <c r="I99" s="71">
        <v>7</v>
      </c>
      <c r="J99" s="45" t="s">
        <v>45</v>
      </c>
      <c r="K99" s="64" t="s">
        <v>689</v>
      </c>
      <c r="L99" s="226"/>
      <c r="M99" s="229"/>
      <c r="N99" s="220"/>
      <c r="O99" s="186"/>
      <c r="P99" s="145"/>
      <c r="Q99" s="119"/>
      <c r="R99" s="119"/>
    </row>
    <row r="100" spans="1:18" s="5" customFormat="1" ht="31.5" customHeight="1" thickBot="1" x14ac:dyDescent="0.35">
      <c r="A100" s="224"/>
      <c r="B100" s="78" t="s">
        <v>158</v>
      </c>
      <c r="C100" s="79"/>
      <c r="D100" s="80" t="s">
        <v>174</v>
      </c>
      <c r="E100" s="81" t="s">
        <v>175</v>
      </c>
      <c r="F100" s="81" t="s">
        <v>176</v>
      </c>
      <c r="G100" s="78"/>
      <c r="H100" s="69" t="s">
        <v>25</v>
      </c>
      <c r="I100" s="71">
        <v>7</v>
      </c>
      <c r="J100" s="69" t="s">
        <v>15</v>
      </c>
      <c r="K100" s="64" t="s">
        <v>689</v>
      </c>
      <c r="L100" s="227"/>
      <c r="M100" s="230"/>
      <c r="N100" s="221"/>
      <c r="O100" s="187"/>
      <c r="P100" s="145"/>
      <c r="Q100" s="119"/>
      <c r="R100" s="119"/>
    </row>
    <row r="101" spans="1:18" s="5" customFormat="1" ht="31.5" customHeight="1" thickBot="1" x14ac:dyDescent="0.35">
      <c r="A101" s="222" t="s">
        <v>742</v>
      </c>
      <c r="B101" s="73" t="s">
        <v>158</v>
      </c>
      <c r="C101" s="74"/>
      <c r="D101" s="75" t="s">
        <v>396</v>
      </c>
      <c r="E101" s="76" t="s">
        <v>397</v>
      </c>
      <c r="F101" s="76" t="s">
        <v>398</v>
      </c>
      <c r="G101" s="73"/>
      <c r="H101" s="64" t="s">
        <v>150</v>
      </c>
      <c r="I101" s="71">
        <v>7</v>
      </c>
      <c r="J101" s="64" t="s">
        <v>15</v>
      </c>
      <c r="K101" s="64" t="s">
        <v>689</v>
      </c>
      <c r="L101" s="225">
        <v>3164.7116799999999</v>
      </c>
      <c r="M101" s="228">
        <f t="shared" ref="M101" si="16">L101/(I101+I102+I103+I104)</f>
        <v>113.02541714285714</v>
      </c>
      <c r="N101" s="219"/>
      <c r="O101" s="185">
        <f>N101*L101</f>
        <v>0</v>
      </c>
      <c r="P101" s="145"/>
      <c r="Q101" s="119"/>
      <c r="R101" s="119"/>
    </row>
    <row r="102" spans="1:18" s="5" customFormat="1" ht="31.5" customHeight="1" thickBot="1" x14ac:dyDescent="0.35">
      <c r="A102" s="223"/>
      <c r="B102" s="50" t="s">
        <v>158</v>
      </c>
      <c r="C102" s="51"/>
      <c r="D102" s="34" t="s">
        <v>399</v>
      </c>
      <c r="E102" s="35" t="s">
        <v>400</v>
      </c>
      <c r="F102" s="35" t="s">
        <v>401</v>
      </c>
      <c r="G102" s="50"/>
      <c r="H102" s="45" t="s">
        <v>82</v>
      </c>
      <c r="I102" s="71">
        <v>7</v>
      </c>
      <c r="J102" s="45" t="s">
        <v>65</v>
      </c>
      <c r="K102" s="64" t="s">
        <v>689</v>
      </c>
      <c r="L102" s="226"/>
      <c r="M102" s="229"/>
      <c r="N102" s="220"/>
      <c r="O102" s="186"/>
      <c r="P102" s="145"/>
      <c r="Q102" s="119"/>
      <c r="R102" s="119"/>
    </row>
    <row r="103" spans="1:18" s="5" customFormat="1" ht="31.5" customHeight="1" thickBot="1" x14ac:dyDescent="0.35">
      <c r="A103" s="223"/>
      <c r="B103" s="50" t="s">
        <v>158</v>
      </c>
      <c r="C103" s="51"/>
      <c r="D103" s="34" t="s">
        <v>393</v>
      </c>
      <c r="E103" s="35" t="s">
        <v>394</v>
      </c>
      <c r="F103" s="35" t="s">
        <v>395</v>
      </c>
      <c r="G103" s="50"/>
      <c r="H103" s="45" t="s">
        <v>44</v>
      </c>
      <c r="I103" s="71">
        <v>7</v>
      </c>
      <c r="J103" s="45" t="s">
        <v>45</v>
      </c>
      <c r="K103" s="64" t="s">
        <v>689</v>
      </c>
      <c r="L103" s="226"/>
      <c r="M103" s="229"/>
      <c r="N103" s="220"/>
      <c r="O103" s="186"/>
      <c r="P103" s="145"/>
      <c r="Q103" s="119"/>
      <c r="R103" s="119"/>
    </row>
    <row r="104" spans="1:18" s="5" customFormat="1" ht="31.5" customHeight="1" thickBot="1" x14ac:dyDescent="0.35">
      <c r="A104" s="224"/>
      <c r="B104" s="78" t="s">
        <v>158</v>
      </c>
      <c r="C104" s="79"/>
      <c r="D104" s="80" t="s">
        <v>402</v>
      </c>
      <c r="E104" s="81" t="s">
        <v>403</v>
      </c>
      <c r="F104" s="81" t="s">
        <v>404</v>
      </c>
      <c r="G104" s="78"/>
      <c r="H104" s="69" t="s">
        <v>44</v>
      </c>
      <c r="I104" s="71">
        <v>7</v>
      </c>
      <c r="J104" s="69" t="s">
        <v>45</v>
      </c>
      <c r="K104" s="64" t="s">
        <v>689</v>
      </c>
      <c r="L104" s="227"/>
      <c r="M104" s="230"/>
      <c r="N104" s="221"/>
      <c r="O104" s="187"/>
      <c r="P104" s="145"/>
      <c r="Q104" s="119"/>
      <c r="R104" s="119"/>
    </row>
    <row r="105" spans="1:18" s="5" customFormat="1" ht="31.5" customHeight="1" thickBot="1" x14ac:dyDescent="0.35">
      <c r="A105" s="222" t="s">
        <v>743</v>
      </c>
      <c r="B105" s="73" t="s">
        <v>158</v>
      </c>
      <c r="C105" s="74"/>
      <c r="D105" s="75" t="s">
        <v>405</v>
      </c>
      <c r="E105" s="76" t="s">
        <v>406</v>
      </c>
      <c r="F105" s="76" t="s">
        <v>407</v>
      </c>
      <c r="G105" s="73"/>
      <c r="H105" s="64" t="s">
        <v>86</v>
      </c>
      <c r="I105" s="71">
        <v>7</v>
      </c>
      <c r="J105" s="64" t="s">
        <v>45</v>
      </c>
      <c r="K105" s="64" t="s">
        <v>689</v>
      </c>
      <c r="L105" s="225">
        <v>2748.8134</v>
      </c>
      <c r="M105" s="228">
        <f t="shared" ref="M105" si="17">L105/(I105+I106+I107+I108)</f>
        <v>98.171907142857137</v>
      </c>
      <c r="N105" s="219"/>
      <c r="O105" s="185">
        <f>N105*L105</f>
        <v>0</v>
      </c>
      <c r="P105" s="145"/>
      <c r="Q105" s="119"/>
      <c r="R105" s="119"/>
    </row>
    <row r="106" spans="1:18" s="5" customFormat="1" ht="31.5" customHeight="1" thickBot="1" x14ac:dyDescent="0.35">
      <c r="A106" s="223"/>
      <c r="B106" s="50" t="s">
        <v>158</v>
      </c>
      <c r="C106" s="51"/>
      <c r="D106" s="34" t="s">
        <v>408</v>
      </c>
      <c r="E106" s="35" t="s">
        <v>409</v>
      </c>
      <c r="F106" s="35" t="s">
        <v>410</v>
      </c>
      <c r="G106" s="50"/>
      <c r="H106" s="45" t="s">
        <v>49</v>
      </c>
      <c r="I106" s="71">
        <v>7</v>
      </c>
      <c r="J106" s="45" t="s">
        <v>15</v>
      </c>
      <c r="K106" s="64" t="s">
        <v>689</v>
      </c>
      <c r="L106" s="226"/>
      <c r="M106" s="229"/>
      <c r="N106" s="220"/>
      <c r="O106" s="186"/>
      <c r="P106" s="145"/>
      <c r="Q106" s="119"/>
      <c r="R106" s="119"/>
    </row>
    <row r="107" spans="1:18" s="5" customFormat="1" ht="31.5" customHeight="1" thickBot="1" x14ac:dyDescent="0.35">
      <c r="A107" s="223"/>
      <c r="B107" s="50" t="s">
        <v>158</v>
      </c>
      <c r="C107" s="51"/>
      <c r="D107" s="34" t="s">
        <v>177</v>
      </c>
      <c r="E107" s="35" t="s">
        <v>178</v>
      </c>
      <c r="F107" s="35" t="s">
        <v>179</v>
      </c>
      <c r="G107" s="50"/>
      <c r="H107" s="45" t="s">
        <v>49</v>
      </c>
      <c r="I107" s="71">
        <v>7</v>
      </c>
      <c r="J107" s="45" t="s">
        <v>15</v>
      </c>
      <c r="K107" s="64" t="s">
        <v>689</v>
      </c>
      <c r="L107" s="226"/>
      <c r="M107" s="229"/>
      <c r="N107" s="220"/>
      <c r="O107" s="186"/>
      <c r="P107" s="145"/>
      <c r="Q107" s="119"/>
      <c r="R107" s="119"/>
    </row>
    <row r="108" spans="1:18" s="5" customFormat="1" ht="31.5" customHeight="1" thickBot="1" x14ac:dyDescent="0.35">
      <c r="A108" s="224"/>
      <c r="B108" s="78" t="s">
        <v>158</v>
      </c>
      <c r="C108" s="79"/>
      <c r="D108" s="80" t="s">
        <v>417</v>
      </c>
      <c r="E108" s="81" t="s">
        <v>418</v>
      </c>
      <c r="F108" s="81" t="s">
        <v>419</v>
      </c>
      <c r="G108" s="78"/>
      <c r="H108" s="69" t="s">
        <v>86</v>
      </c>
      <c r="I108" s="71">
        <v>7</v>
      </c>
      <c r="J108" s="69" t="s">
        <v>15</v>
      </c>
      <c r="K108" s="64" t="s">
        <v>689</v>
      </c>
      <c r="L108" s="227"/>
      <c r="M108" s="230"/>
      <c r="N108" s="221"/>
      <c r="O108" s="187"/>
      <c r="P108" s="145"/>
      <c r="Q108" s="119"/>
      <c r="R108" s="119"/>
    </row>
    <row r="109" spans="1:18" s="5" customFormat="1" ht="31.5" customHeight="1" thickBot="1" x14ac:dyDescent="0.35">
      <c r="A109" s="222" t="s">
        <v>744</v>
      </c>
      <c r="B109" s="73" t="s">
        <v>158</v>
      </c>
      <c r="C109" s="74"/>
      <c r="D109" s="75" t="s">
        <v>420</v>
      </c>
      <c r="E109" s="76" t="s">
        <v>421</v>
      </c>
      <c r="F109" s="76" t="s">
        <v>422</v>
      </c>
      <c r="G109" s="73"/>
      <c r="H109" s="64" t="s">
        <v>49</v>
      </c>
      <c r="I109" s="71">
        <v>7</v>
      </c>
      <c r="J109" s="64" t="s">
        <v>15</v>
      </c>
      <c r="K109" s="64" t="s">
        <v>689</v>
      </c>
      <c r="L109" s="225">
        <v>2790.2497600000002</v>
      </c>
      <c r="M109" s="228">
        <f t="shared" ref="M109" si="18">L109/(I109+I110+I111+I112)</f>
        <v>99.651777142857142</v>
      </c>
      <c r="N109" s="219"/>
      <c r="O109" s="185">
        <f>N109*L109</f>
        <v>0</v>
      </c>
      <c r="P109" s="145"/>
      <c r="Q109" s="119"/>
      <c r="R109" s="119"/>
    </row>
    <row r="110" spans="1:18" s="5" customFormat="1" ht="31.5" customHeight="1" thickBot="1" x14ac:dyDescent="0.35">
      <c r="A110" s="223"/>
      <c r="B110" s="50" t="s">
        <v>158</v>
      </c>
      <c r="C110" s="51"/>
      <c r="D110" s="34" t="s">
        <v>423</v>
      </c>
      <c r="E110" s="35" t="s">
        <v>424</v>
      </c>
      <c r="F110" s="35" t="s">
        <v>425</v>
      </c>
      <c r="G110" s="50"/>
      <c r="H110" s="45" t="s">
        <v>44</v>
      </c>
      <c r="I110" s="71">
        <v>7</v>
      </c>
      <c r="J110" s="45" t="s">
        <v>15</v>
      </c>
      <c r="K110" s="64" t="s">
        <v>689</v>
      </c>
      <c r="L110" s="226"/>
      <c r="M110" s="229"/>
      <c r="N110" s="220"/>
      <c r="O110" s="186"/>
      <c r="P110" s="145"/>
      <c r="Q110" s="119"/>
      <c r="R110" s="119"/>
    </row>
    <row r="111" spans="1:18" s="5" customFormat="1" ht="31.5" customHeight="1" thickBot="1" x14ac:dyDescent="0.35">
      <c r="A111" s="223"/>
      <c r="B111" s="50" t="s">
        <v>158</v>
      </c>
      <c r="C111" s="51"/>
      <c r="D111" s="34" t="s">
        <v>426</v>
      </c>
      <c r="E111" s="35" t="s">
        <v>427</v>
      </c>
      <c r="F111" s="35" t="s">
        <v>428</v>
      </c>
      <c r="G111" s="50"/>
      <c r="H111" s="45" t="s">
        <v>49</v>
      </c>
      <c r="I111" s="71">
        <v>7</v>
      </c>
      <c r="J111" s="45" t="s">
        <v>15</v>
      </c>
      <c r="K111" s="64" t="s">
        <v>689</v>
      </c>
      <c r="L111" s="226"/>
      <c r="M111" s="229"/>
      <c r="N111" s="220"/>
      <c r="O111" s="186"/>
      <c r="P111" s="145"/>
      <c r="Q111" s="119"/>
      <c r="R111" s="119"/>
    </row>
    <row r="112" spans="1:18" s="5" customFormat="1" ht="31.5" customHeight="1" thickBot="1" x14ac:dyDescent="0.35">
      <c r="A112" s="224"/>
      <c r="B112" s="78" t="s">
        <v>158</v>
      </c>
      <c r="C112" s="79"/>
      <c r="D112" s="80" t="s">
        <v>438</v>
      </c>
      <c r="E112" s="81" t="s">
        <v>439</v>
      </c>
      <c r="F112" s="81" t="s">
        <v>440</v>
      </c>
      <c r="G112" s="78"/>
      <c r="H112" s="69" t="s">
        <v>49</v>
      </c>
      <c r="I112" s="71">
        <v>7</v>
      </c>
      <c r="J112" s="69" t="s">
        <v>15</v>
      </c>
      <c r="K112" s="64" t="s">
        <v>689</v>
      </c>
      <c r="L112" s="227"/>
      <c r="M112" s="230"/>
      <c r="N112" s="221"/>
      <c r="O112" s="187"/>
      <c r="P112" s="145"/>
      <c r="Q112" s="119"/>
      <c r="R112" s="119"/>
    </row>
    <row r="113" spans="1:18" s="5" customFormat="1" ht="31.5" customHeight="1" thickBot="1" x14ac:dyDescent="0.35">
      <c r="A113" s="222" t="s">
        <v>745</v>
      </c>
      <c r="B113" s="73" t="s">
        <v>158</v>
      </c>
      <c r="C113" s="74"/>
      <c r="D113" s="75" t="s">
        <v>429</v>
      </c>
      <c r="E113" s="76" t="s">
        <v>430</v>
      </c>
      <c r="F113" s="76" t="s">
        <v>431</v>
      </c>
      <c r="G113" s="73"/>
      <c r="H113" s="64" t="s">
        <v>150</v>
      </c>
      <c r="I113" s="71">
        <v>7</v>
      </c>
      <c r="J113" s="64" t="s">
        <v>15</v>
      </c>
      <c r="K113" s="64" t="s">
        <v>689</v>
      </c>
      <c r="L113" s="225">
        <v>3269.0699200000008</v>
      </c>
      <c r="M113" s="228">
        <f t="shared" ref="M113" si="19">L113/(I113+I114+I115+I116)</f>
        <v>116.75249714285717</v>
      </c>
      <c r="N113" s="219"/>
      <c r="O113" s="185">
        <f>N113*L113</f>
        <v>0</v>
      </c>
      <c r="P113" s="145"/>
      <c r="Q113" s="119"/>
      <c r="R113" s="119"/>
    </row>
    <row r="114" spans="1:18" s="5" customFormat="1" ht="31.5" customHeight="1" thickBot="1" x14ac:dyDescent="0.35">
      <c r="A114" s="223"/>
      <c r="B114" s="50" t="s">
        <v>158</v>
      </c>
      <c r="C114" s="51"/>
      <c r="D114" s="34" t="s">
        <v>432</v>
      </c>
      <c r="E114" s="35" t="s">
        <v>433</v>
      </c>
      <c r="F114" s="35" t="s">
        <v>434</v>
      </c>
      <c r="G114" s="50"/>
      <c r="H114" s="45" t="s">
        <v>96</v>
      </c>
      <c r="I114" s="71">
        <v>7</v>
      </c>
      <c r="J114" s="45" t="s">
        <v>15</v>
      </c>
      <c r="K114" s="64" t="s">
        <v>689</v>
      </c>
      <c r="L114" s="226"/>
      <c r="M114" s="229"/>
      <c r="N114" s="220"/>
      <c r="O114" s="186"/>
      <c r="P114" s="145"/>
      <c r="Q114" s="119"/>
      <c r="R114" s="119"/>
    </row>
    <row r="115" spans="1:18" s="5" customFormat="1" ht="31.5" customHeight="1" thickBot="1" x14ac:dyDescent="0.35">
      <c r="A115" s="223"/>
      <c r="B115" s="50" t="s">
        <v>158</v>
      </c>
      <c r="C115" s="51"/>
      <c r="D115" s="34" t="s">
        <v>435</v>
      </c>
      <c r="E115" s="35" t="s">
        <v>436</v>
      </c>
      <c r="F115" s="35" t="s">
        <v>437</v>
      </c>
      <c r="G115" s="50"/>
      <c r="H115" s="45" t="s">
        <v>20</v>
      </c>
      <c r="I115" s="71">
        <v>7</v>
      </c>
      <c r="J115" s="45" t="s">
        <v>15</v>
      </c>
      <c r="K115" s="64" t="s">
        <v>689</v>
      </c>
      <c r="L115" s="226"/>
      <c r="M115" s="229"/>
      <c r="N115" s="220"/>
      <c r="O115" s="186"/>
      <c r="P115" s="145"/>
      <c r="Q115" s="119"/>
      <c r="R115" s="119"/>
    </row>
    <row r="116" spans="1:18" s="5" customFormat="1" ht="31.5" customHeight="1" thickBot="1" x14ac:dyDescent="0.35">
      <c r="A116" s="224"/>
      <c r="B116" s="78" t="s">
        <v>158</v>
      </c>
      <c r="C116" s="79"/>
      <c r="D116" s="80" t="s">
        <v>441</v>
      </c>
      <c r="E116" s="81" t="s">
        <v>442</v>
      </c>
      <c r="F116" s="81" t="s">
        <v>443</v>
      </c>
      <c r="G116" s="78"/>
      <c r="H116" s="69" t="s">
        <v>49</v>
      </c>
      <c r="I116" s="71">
        <v>7</v>
      </c>
      <c r="J116" s="69" t="s">
        <v>15</v>
      </c>
      <c r="K116" s="64" t="s">
        <v>689</v>
      </c>
      <c r="L116" s="227"/>
      <c r="M116" s="230"/>
      <c r="N116" s="221"/>
      <c r="O116" s="187"/>
      <c r="P116" s="145"/>
      <c r="Q116" s="119"/>
      <c r="R116" s="119"/>
    </row>
    <row r="117" spans="1:18" s="5" customFormat="1" ht="31.5" customHeight="1" thickBot="1" x14ac:dyDescent="0.35">
      <c r="A117" s="222" t="s">
        <v>746</v>
      </c>
      <c r="B117" s="73" t="s">
        <v>158</v>
      </c>
      <c r="C117" s="74"/>
      <c r="D117" s="75" t="s">
        <v>444</v>
      </c>
      <c r="E117" s="76" t="s">
        <v>445</v>
      </c>
      <c r="F117" s="76" t="s">
        <v>446</v>
      </c>
      <c r="G117" s="73"/>
      <c r="H117" s="64" t="s">
        <v>20</v>
      </c>
      <c r="I117" s="71">
        <v>7</v>
      </c>
      <c r="J117" s="64" t="s">
        <v>15</v>
      </c>
      <c r="K117" s="64" t="s">
        <v>689</v>
      </c>
      <c r="L117" s="225">
        <v>2848.5676000000003</v>
      </c>
      <c r="M117" s="228">
        <f t="shared" ref="M117" si="20">L117/(I117+I118+I119+I120)</f>
        <v>101.73455714285716</v>
      </c>
      <c r="N117" s="219"/>
      <c r="O117" s="185">
        <f>N117*L117</f>
        <v>0</v>
      </c>
      <c r="P117" s="145"/>
      <c r="Q117" s="119"/>
      <c r="R117" s="119"/>
    </row>
    <row r="118" spans="1:18" s="5" customFormat="1" ht="31.5" customHeight="1" thickBot="1" x14ac:dyDescent="0.35">
      <c r="A118" s="223"/>
      <c r="B118" s="50" t="s">
        <v>158</v>
      </c>
      <c r="C118" s="51"/>
      <c r="D118" s="34" t="s">
        <v>447</v>
      </c>
      <c r="E118" s="35" t="s">
        <v>448</v>
      </c>
      <c r="F118" s="35" t="s">
        <v>449</v>
      </c>
      <c r="G118" s="50"/>
      <c r="H118" s="45" t="s">
        <v>204</v>
      </c>
      <c r="I118" s="71">
        <v>7</v>
      </c>
      <c r="J118" s="45" t="s">
        <v>54</v>
      </c>
      <c r="K118" s="64" t="s">
        <v>689</v>
      </c>
      <c r="L118" s="226"/>
      <c r="M118" s="229"/>
      <c r="N118" s="220"/>
      <c r="O118" s="186"/>
      <c r="P118" s="145"/>
      <c r="Q118" s="119"/>
      <c r="R118" s="119"/>
    </row>
    <row r="119" spans="1:18" s="5" customFormat="1" ht="31.5" customHeight="1" thickBot="1" x14ac:dyDescent="0.35">
      <c r="A119" s="223"/>
      <c r="B119" s="50" t="s">
        <v>158</v>
      </c>
      <c r="C119" s="51"/>
      <c r="D119" s="34" t="s">
        <v>456</v>
      </c>
      <c r="E119" s="35" t="s">
        <v>457</v>
      </c>
      <c r="F119" s="35" t="s">
        <v>458</v>
      </c>
      <c r="G119" s="50"/>
      <c r="H119" s="45" t="s">
        <v>44</v>
      </c>
      <c r="I119" s="71">
        <v>7</v>
      </c>
      <c r="J119" s="45" t="s">
        <v>54</v>
      </c>
      <c r="K119" s="64" t="s">
        <v>689</v>
      </c>
      <c r="L119" s="226"/>
      <c r="M119" s="229"/>
      <c r="N119" s="220"/>
      <c r="O119" s="186"/>
      <c r="P119" s="145"/>
      <c r="Q119" s="119"/>
      <c r="R119" s="119"/>
    </row>
    <row r="120" spans="1:18" s="5" customFormat="1" ht="31.5" customHeight="1" thickBot="1" x14ac:dyDescent="0.35">
      <c r="A120" s="224"/>
      <c r="B120" s="78" t="s">
        <v>158</v>
      </c>
      <c r="C120" s="79"/>
      <c r="D120" s="80" t="s">
        <v>459</v>
      </c>
      <c r="E120" s="81" t="s">
        <v>460</v>
      </c>
      <c r="F120" s="81" t="s">
        <v>461</v>
      </c>
      <c r="G120" s="78"/>
      <c r="H120" s="69" t="s">
        <v>462</v>
      </c>
      <c r="I120" s="71">
        <v>7</v>
      </c>
      <c r="J120" s="69" t="s">
        <v>15</v>
      </c>
      <c r="K120" s="64" t="s">
        <v>689</v>
      </c>
      <c r="L120" s="227"/>
      <c r="M120" s="230"/>
      <c r="N120" s="221"/>
      <c r="O120" s="187"/>
      <c r="P120" s="145"/>
      <c r="Q120" s="119"/>
      <c r="R120" s="119"/>
    </row>
    <row r="121" spans="1:18" s="5" customFormat="1" ht="31.5" customHeight="1" thickBot="1" x14ac:dyDescent="0.35">
      <c r="A121" s="222" t="s">
        <v>747</v>
      </c>
      <c r="B121" s="73" t="s">
        <v>158</v>
      </c>
      <c r="C121" s="74"/>
      <c r="D121" s="75" t="s">
        <v>450</v>
      </c>
      <c r="E121" s="76" t="s">
        <v>451</v>
      </c>
      <c r="F121" s="76" t="s">
        <v>452</v>
      </c>
      <c r="G121" s="73"/>
      <c r="H121" s="64" t="s">
        <v>20</v>
      </c>
      <c r="I121" s="71">
        <v>7</v>
      </c>
      <c r="J121" s="64" t="s">
        <v>54</v>
      </c>
      <c r="K121" s="64" t="s">
        <v>689</v>
      </c>
      <c r="L121" s="225">
        <v>2800.9925199999998</v>
      </c>
      <c r="M121" s="228">
        <f t="shared" ref="M121" si="21">L121/(I121+I122+I123+I124)</f>
        <v>100.03544714285714</v>
      </c>
      <c r="N121" s="219"/>
      <c r="O121" s="185">
        <f>N121*L121</f>
        <v>0</v>
      </c>
      <c r="P121" s="145"/>
      <c r="Q121" s="119"/>
      <c r="R121" s="119"/>
    </row>
    <row r="122" spans="1:18" s="5" customFormat="1" ht="31.5" customHeight="1" thickBot="1" x14ac:dyDescent="0.35">
      <c r="A122" s="223"/>
      <c r="B122" s="50" t="s">
        <v>158</v>
      </c>
      <c r="C122" s="51"/>
      <c r="D122" s="34" t="s">
        <v>453</v>
      </c>
      <c r="E122" s="35" t="s">
        <v>454</v>
      </c>
      <c r="F122" s="35" t="s">
        <v>455</v>
      </c>
      <c r="G122" s="50"/>
      <c r="H122" s="45" t="s">
        <v>14</v>
      </c>
      <c r="I122" s="71">
        <v>7</v>
      </c>
      <c r="J122" s="45" t="s">
        <v>54</v>
      </c>
      <c r="K122" s="64" t="s">
        <v>689</v>
      </c>
      <c r="L122" s="226"/>
      <c r="M122" s="229"/>
      <c r="N122" s="220"/>
      <c r="O122" s="186"/>
      <c r="P122" s="145"/>
      <c r="Q122" s="119"/>
      <c r="R122" s="119"/>
    </row>
    <row r="123" spans="1:18" s="5" customFormat="1" ht="31.5" customHeight="1" thickBot="1" x14ac:dyDescent="0.35">
      <c r="A123" s="223"/>
      <c r="B123" s="50" t="s">
        <v>158</v>
      </c>
      <c r="C123" s="51"/>
      <c r="D123" s="34" t="s">
        <v>463</v>
      </c>
      <c r="E123" s="35" t="s">
        <v>464</v>
      </c>
      <c r="F123" s="35" t="s">
        <v>465</v>
      </c>
      <c r="G123" s="50"/>
      <c r="H123" s="45" t="s">
        <v>20</v>
      </c>
      <c r="I123" s="71">
        <v>7</v>
      </c>
      <c r="J123" s="45" t="s">
        <v>45</v>
      </c>
      <c r="K123" s="64" t="s">
        <v>689</v>
      </c>
      <c r="L123" s="226"/>
      <c r="M123" s="229"/>
      <c r="N123" s="220"/>
      <c r="O123" s="186"/>
      <c r="P123" s="145"/>
      <c r="Q123" s="119"/>
      <c r="R123" s="119"/>
    </row>
    <row r="124" spans="1:18" s="5" customFormat="1" ht="31.5" customHeight="1" thickBot="1" x14ac:dyDescent="0.35">
      <c r="A124" s="224"/>
      <c r="B124" s="78" t="s">
        <v>158</v>
      </c>
      <c r="C124" s="79"/>
      <c r="D124" s="80" t="s">
        <v>466</v>
      </c>
      <c r="E124" s="81" t="s">
        <v>467</v>
      </c>
      <c r="F124" s="81" t="s">
        <v>468</v>
      </c>
      <c r="G124" s="78"/>
      <c r="H124" s="69" t="s">
        <v>44</v>
      </c>
      <c r="I124" s="71">
        <v>7</v>
      </c>
      <c r="J124" s="69" t="s">
        <v>45</v>
      </c>
      <c r="K124" s="64" t="s">
        <v>689</v>
      </c>
      <c r="L124" s="227"/>
      <c r="M124" s="230"/>
      <c r="N124" s="221"/>
      <c r="O124" s="187"/>
      <c r="P124" s="145"/>
      <c r="Q124" s="119"/>
      <c r="R124" s="119"/>
    </row>
    <row r="125" spans="1:18" s="5" customFormat="1" ht="31.5" customHeight="1" thickBot="1" x14ac:dyDescent="0.35">
      <c r="A125" s="222" t="s">
        <v>748</v>
      </c>
      <c r="B125" s="73" t="s">
        <v>158</v>
      </c>
      <c r="C125" s="74"/>
      <c r="D125" s="75" t="s">
        <v>484</v>
      </c>
      <c r="E125" s="76" t="s">
        <v>485</v>
      </c>
      <c r="F125" s="76" t="s">
        <v>486</v>
      </c>
      <c r="G125" s="73"/>
      <c r="H125" s="64" t="s">
        <v>25</v>
      </c>
      <c r="I125" s="71">
        <v>7</v>
      </c>
      <c r="J125" s="64" t="s">
        <v>209</v>
      </c>
      <c r="K125" s="64" t="s">
        <v>689</v>
      </c>
      <c r="L125" s="225">
        <v>2578.1716000000006</v>
      </c>
      <c r="M125" s="228">
        <f t="shared" ref="M125" si="22">L125/(I125+I126+I127+I128)</f>
        <v>92.07755714285716</v>
      </c>
      <c r="N125" s="219"/>
      <c r="O125" s="185">
        <f>N125*L125</f>
        <v>0</v>
      </c>
      <c r="P125" s="145"/>
      <c r="Q125" s="119"/>
      <c r="R125" s="119"/>
    </row>
    <row r="126" spans="1:18" s="5" customFormat="1" ht="31.5" customHeight="1" thickBot="1" x14ac:dyDescent="0.35">
      <c r="A126" s="223"/>
      <c r="B126" s="50" t="s">
        <v>158</v>
      </c>
      <c r="C126" s="51"/>
      <c r="D126" s="34" t="s">
        <v>490</v>
      </c>
      <c r="E126" s="35" t="s">
        <v>491</v>
      </c>
      <c r="F126" s="35" t="s">
        <v>492</v>
      </c>
      <c r="G126" s="50"/>
      <c r="H126" s="45" t="s">
        <v>49</v>
      </c>
      <c r="I126" s="71">
        <v>7</v>
      </c>
      <c r="J126" s="45" t="s">
        <v>209</v>
      </c>
      <c r="K126" s="64" t="s">
        <v>689</v>
      </c>
      <c r="L126" s="226"/>
      <c r="M126" s="229"/>
      <c r="N126" s="220"/>
      <c r="O126" s="186"/>
      <c r="P126" s="145"/>
      <c r="Q126" s="119"/>
      <c r="R126" s="119"/>
    </row>
    <row r="127" spans="1:18" s="5" customFormat="1" ht="31.5" customHeight="1" thickBot="1" x14ac:dyDescent="0.35">
      <c r="A127" s="223"/>
      <c r="B127" s="50" t="s">
        <v>158</v>
      </c>
      <c r="C127" s="51"/>
      <c r="D127" s="34" t="s">
        <v>186</v>
      </c>
      <c r="E127" s="35" t="s">
        <v>187</v>
      </c>
      <c r="F127" s="35" t="s">
        <v>188</v>
      </c>
      <c r="G127" s="50"/>
      <c r="H127" s="45" t="s">
        <v>25</v>
      </c>
      <c r="I127" s="71">
        <v>7</v>
      </c>
      <c r="J127" s="45" t="s">
        <v>65</v>
      </c>
      <c r="K127" s="64" t="s">
        <v>689</v>
      </c>
      <c r="L127" s="226"/>
      <c r="M127" s="229"/>
      <c r="N127" s="220"/>
      <c r="O127" s="186"/>
      <c r="P127" s="145"/>
      <c r="Q127" s="119"/>
      <c r="R127" s="119"/>
    </row>
    <row r="128" spans="1:18" s="5" customFormat="1" ht="31.5" customHeight="1" thickBot="1" x14ac:dyDescent="0.35">
      <c r="A128" s="224"/>
      <c r="B128" s="78" t="s">
        <v>158</v>
      </c>
      <c r="C128" s="79"/>
      <c r="D128" s="80" t="s">
        <v>493</v>
      </c>
      <c r="E128" s="81" t="s">
        <v>494</v>
      </c>
      <c r="F128" s="81" t="s">
        <v>495</v>
      </c>
      <c r="G128" s="78"/>
      <c r="H128" s="69" t="s">
        <v>20</v>
      </c>
      <c r="I128" s="71">
        <v>7</v>
      </c>
      <c r="J128" s="69" t="s">
        <v>209</v>
      </c>
      <c r="K128" s="64" t="s">
        <v>689</v>
      </c>
      <c r="L128" s="227"/>
      <c r="M128" s="230"/>
      <c r="N128" s="221"/>
      <c r="O128" s="187"/>
      <c r="P128" s="145"/>
      <c r="Q128" s="119"/>
      <c r="R128" s="119"/>
    </row>
    <row r="129" spans="1:18" s="5" customFormat="1" ht="31.5" customHeight="1" thickBot="1" x14ac:dyDescent="0.35">
      <c r="A129" s="222" t="s">
        <v>749</v>
      </c>
      <c r="B129" s="73" t="s">
        <v>158</v>
      </c>
      <c r="C129" s="74"/>
      <c r="D129" s="75" t="s">
        <v>487</v>
      </c>
      <c r="E129" s="76" t="s">
        <v>488</v>
      </c>
      <c r="F129" s="76" t="s">
        <v>489</v>
      </c>
      <c r="G129" s="73"/>
      <c r="H129" s="64" t="s">
        <v>14</v>
      </c>
      <c r="I129" s="71">
        <v>7</v>
      </c>
      <c r="J129" s="64" t="s">
        <v>209</v>
      </c>
      <c r="K129" s="64" t="s">
        <v>689</v>
      </c>
      <c r="L129" s="225">
        <v>2665.9406800000006</v>
      </c>
      <c r="M129" s="228">
        <f t="shared" ref="M129" si="23">L129/(I129+I130+I131+I132)</f>
        <v>95.212167142857169</v>
      </c>
      <c r="N129" s="219"/>
      <c r="O129" s="185">
        <f>N129*L129</f>
        <v>0</v>
      </c>
      <c r="P129" s="145"/>
      <c r="Q129" s="119"/>
      <c r="R129" s="119"/>
    </row>
    <row r="130" spans="1:18" s="5" customFormat="1" ht="31.5" customHeight="1" thickBot="1" x14ac:dyDescent="0.35">
      <c r="A130" s="223"/>
      <c r="B130" s="50" t="s">
        <v>158</v>
      </c>
      <c r="C130" s="51"/>
      <c r="D130" s="34" t="s">
        <v>472</v>
      </c>
      <c r="E130" s="35" t="s">
        <v>473</v>
      </c>
      <c r="F130" s="35" t="s">
        <v>474</v>
      </c>
      <c r="G130" s="50"/>
      <c r="H130" s="45" t="s">
        <v>96</v>
      </c>
      <c r="I130" s="71">
        <v>7</v>
      </c>
      <c r="J130" s="45" t="s">
        <v>45</v>
      </c>
      <c r="K130" s="64" t="s">
        <v>689</v>
      </c>
      <c r="L130" s="226"/>
      <c r="M130" s="229"/>
      <c r="N130" s="220"/>
      <c r="O130" s="186"/>
      <c r="P130" s="145"/>
      <c r="Q130" s="119"/>
      <c r="R130" s="119"/>
    </row>
    <row r="131" spans="1:18" s="5" customFormat="1" ht="31.5" customHeight="1" thickBot="1" x14ac:dyDescent="0.35">
      <c r="A131" s="223"/>
      <c r="B131" s="50" t="s">
        <v>158</v>
      </c>
      <c r="C131" s="51"/>
      <c r="D131" s="34" t="s">
        <v>478</v>
      </c>
      <c r="E131" s="35" t="s">
        <v>479</v>
      </c>
      <c r="F131" s="35" t="s">
        <v>480</v>
      </c>
      <c r="G131" s="50"/>
      <c r="H131" s="45" t="s">
        <v>44</v>
      </c>
      <c r="I131" s="71">
        <v>7</v>
      </c>
      <c r="J131" s="45" t="s">
        <v>209</v>
      </c>
      <c r="K131" s="64" t="s">
        <v>689</v>
      </c>
      <c r="L131" s="226"/>
      <c r="M131" s="229"/>
      <c r="N131" s="220"/>
      <c r="O131" s="186"/>
      <c r="P131" s="145"/>
      <c r="Q131" s="119"/>
      <c r="R131" s="119"/>
    </row>
    <row r="132" spans="1:18" s="5" customFormat="1" ht="31.5" customHeight="1" thickBot="1" x14ac:dyDescent="0.35">
      <c r="A132" s="224"/>
      <c r="B132" s="78" t="s">
        <v>158</v>
      </c>
      <c r="C132" s="79"/>
      <c r="D132" s="80" t="s">
        <v>481</v>
      </c>
      <c r="E132" s="81" t="s">
        <v>482</v>
      </c>
      <c r="F132" s="81" t="s">
        <v>483</v>
      </c>
      <c r="G132" s="78"/>
      <c r="H132" s="69" t="s">
        <v>129</v>
      </c>
      <c r="I132" s="71">
        <v>7</v>
      </c>
      <c r="J132" s="69" t="s">
        <v>209</v>
      </c>
      <c r="K132" s="64" t="s">
        <v>689</v>
      </c>
      <c r="L132" s="227"/>
      <c r="M132" s="230"/>
      <c r="N132" s="221"/>
      <c r="O132" s="187"/>
      <c r="P132" s="145"/>
      <c r="Q132" s="119"/>
      <c r="R132" s="119"/>
    </row>
    <row r="133" spans="1:18" s="5" customFormat="1" ht="31.5" customHeight="1" thickBot="1" x14ac:dyDescent="0.35">
      <c r="A133" s="222" t="s">
        <v>750</v>
      </c>
      <c r="B133" s="106" t="s">
        <v>158</v>
      </c>
      <c r="C133" s="107"/>
      <c r="D133" s="108" t="s">
        <v>469</v>
      </c>
      <c r="E133" s="87" t="s">
        <v>470</v>
      </c>
      <c r="F133" s="87" t="s">
        <v>471</v>
      </c>
      <c r="G133" s="106"/>
      <c r="H133" s="70" t="s">
        <v>96</v>
      </c>
      <c r="I133" s="71">
        <v>7</v>
      </c>
      <c r="J133" s="70" t="s">
        <v>15</v>
      </c>
      <c r="K133" s="64" t="s">
        <v>689</v>
      </c>
      <c r="L133" s="225">
        <v>2883.4998400000004</v>
      </c>
      <c r="M133" s="228">
        <f t="shared" ref="M133" si="24">L133/(I133+I134+I135+I136)</f>
        <v>102.98213714285716</v>
      </c>
      <c r="N133" s="219"/>
      <c r="O133" s="185">
        <f>N133*L133</f>
        <v>0</v>
      </c>
      <c r="P133" s="145"/>
      <c r="Q133" s="119"/>
      <c r="R133" s="119"/>
    </row>
    <row r="134" spans="1:18" s="5" customFormat="1" ht="31.5" customHeight="1" thickBot="1" x14ac:dyDescent="0.35">
      <c r="A134" s="223"/>
      <c r="B134" s="50" t="s">
        <v>158</v>
      </c>
      <c r="C134" s="51"/>
      <c r="D134" s="34" t="s">
        <v>411</v>
      </c>
      <c r="E134" s="35" t="s">
        <v>412</v>
      </c>
      <c r="F134" s="35" t="s">
        <v>413</v>
      </c>
      <c r="G134" s="50"/>
      <c r="H134" s="45" t="s">
        <v>49</v>
      </c>
      <c r="I134" s="71">
        <v>7</v>
      </c>
      <c r="J134" s="45" t="s">
        <v>15</v>
      </c>
      <c r="K134" s="64" t="s">
        <v>689</v>
      </c>
      <c r="L134" s="226"/>
      <c r="M134" s="229"/>
      <c r="N134" s="220"/>
      <c r="O134" s="186"/>
      <c r="P134" s="145"/>
      <c r="Q134" s="119"/>
      <c r="R134" s="119"/>
    </row>
    <row r="135" spans="1:18" s="5" customFormat="1" ht="31.5" customHeight="1" thickBot="1" x14ac:dyDescent="0.35">
      <c r="A135" s="223"/>
      <c r="B135" s="50" t="s">
        <v>158</v>
      </c>
      <c r="C135" s="51"/>
      <c r="D135" s="34" t="s">
        <v>180</v>
      </c>
      <c r="E135" s="35" t="s">
        <v>181</v>
      </c>
      <c r="F135" s="35" t="s">
        <v>182</v>
      </c>
      <c r="G135" s="50"/>
      <c r="H135" s="45" t="s">
        <v>14</v>
      </c>
      <c r="I135" s="71">
        <v>7</v>
      </c>
      <c r="J135" s="45" t="s">
        <v>15</v>
      </c>
      <c r="K135" s="64" t="s">
        <v>689</v>
      </c>
      <c r="L135" s="226"/>
      <c r="M135" s="229"/>
      <c r="N135" s="220"/>
      <c r="O135" s="186"/>
      <c r="P135" s="145"/>
      <c r="Q135" s="119"/>
      <c r="R135" s="119"/>
    </row>
    <row r="136" spans="1:18" s="5" customFormat="1" ht="31.5" customHeight="1" thickBot="1" x14ac:dyDescent="0.35">
      <c r="A136" s="224"/>
      <c r="B136" s="78" t="s">
        <v>158</v>
      </c>
      <c r="C136" s="79"/>
      <c r="D136" s="80" t="s">
        <v>414</v>
      </c>
      <c r="E136" s="81" t="s">
        <v>415</v>
      </c>
      <c r="F136" s="81" t="s">
        <v>416</v>
      </c>
      <c r="G136" s="78"/>
      <c r="H136" s="69" t="s">
        <v>14</v>
      </c>
      <c r="I136" s="71">
        <v>7</v>
      </c>
      <c r="J136" s="69" t="s">
        <v>15</v>
      </c>
      <c r="K136" s="64" t="s">
        <v>689</v>
      </c>
      <c r="L136" s="227"/>
      <c r="M136" s="230"/>
      <c r="N136" s="221"/>
      <c r="O136" s="187"/>
      <c r="P136" s="145"/>
      <c r="Q136" s="119"/>
      <c r="R136" s="119"/>
    </row>
    <row r="137" spans="1:18" s="5" customFormat="1" ht="31.5" customHeight="1" thickBot="1" x14ac:dyDescent="0.35">
      <c r="A137" s="222" t="s">
        <v>751</v>
      </c>
      <c r="B137" s="73" t="s">
        <v>158</v>
      </c>
      <c r="C137" s="74"/>
      <c r="D137" s="75" t="s">
        <v>496</v>
      </c>
      <c r="E137" s="76" t="s">
        <v>497</v>
      </c>
      <c r="F137" s="76" t="s">
        <v>498</v>
      </c>
      <c r="G137" s="73"/>
      <c r="H137" s="64" t="s">
        <v>20</v>
      </c>
      <c r="I137" s="71">
        <v>7</v>
      </c>
      <c r="J137" s="64" t="s">
        <v>45</v>
      </c>
      <c r="K137" s="64" t="s">
        <v>689</v>
      </c>
      <c r="L137" s="225">
        <v>2500.8529600000006</v>
      </c>
      <c r="M137" s="228">
        <f t="shared" ref="M137" si="25">L137/(I137+I138+I139+I140)</f>
        <v>89.316177142857171</v>
      </c>
      <c r="N137" s="219"/>
      <c r="O137" s="185">
        <f>N137*L137</f>
        <v>0</v>
      </c>
      <c r="P137" s="145"/>
      <c r="Q137" s="119"/>
      <c r="R137" s="119"/>
    </row>
    <row r="138" spans="1:18" s="5" customFormat="1" ht="31.5" customHeight="1" thickBot="1" x14ac:dyDescent="0.35">
      <c r="A138" s="223"/>
      <c r="B138" s="50" t="s">
        <v>158</v>
      </c>
      <c r="C138" s="51"/>
      <c r="D138" s="34" t="s">
        <v>499</v>
      </c>
      <c r="E138" s="35" t="s">
        <v>500</v>
      </c>
      <c r="F138" s="35" t="s">
        <v>501</v>
      </c>
      <c r="G138" s="50"/>
      <c r="H138" s="45" t="s">
        <v>20</v>
      </c>
      <c r="I138" s="71">
        <v>7</v>
      </c>
      <c r="J138" s="45" t="s">
        <v>45</v>
      </c>
      <c r="K138" s="64" t="s">
        <v>689</v>
      </c>
      <c r="L138" s="226"/>
      <c r="M138" s="229"/>
      <c r="N138" s="220"/>
      <c r="O138" s="186"/>
      <c r="P138" s="145"/>
      <c r="Q138" s="119"/>
      <c r="R138" s="119"/>
    </row>
    <row r="139" spans="1:18" s="5" customFormat="1" ht="31.5" customHeight="1" thickBot="1" x14ac:dyDescent="0.35">
      <c r="A139" s="223"/>
      <c r="B139" s="50" t="s">
        <v>158</v>
      </c>
      <c r="C139" s="51"/>
      <c r="D139" s="34" t="s">
        <v>475</v>
      </c>
      <c r="E139" s="35" t="s">
        <v>476</v>
      </c>
      <c r="F139" s="35" t="s">
        <v>477</v>
      </c>
      <c r="G139" s="50"/>
      <c r="H139" s="45" t="s">
        <v>44</v>
      </c>
      <c r="I139" s="71">
        <v>7</v>
      </c>
      <c r="J139" s="45" t="s">
        <v>65</v>
      </c>
      <c r="K139" s="64" t="s">
        <v>689</v>
      </c>
      <c r="L139" s="226"/>
      <c r="M139" s="229"/>
      <c r="N139" s="220"/>
      <c r="O139" s="186"/>
      <c r="P139" s="145"/>
      <c r="Q139" s="119"/>
      <c r="R139" s="119"/>
    </row>
    <row r="140" spans="1:18" s="5" customFormat="1" ht="31.5" customHeight="1" thickBot="1" x14ac:dyDescent="0.35">
      <c r="A140" s="224"/>
      <c r="B140" s="78" t="s">
        <v>158</v>
      </c>
      <c r="C140" s="79"/>
      <c r="D140" s="80" t="s">
        <v>183</v>
      </c>
      <c r="E140" s="81" t="s">
        <v>184</v>
      </c>
      <c r="F140" s="81" t="s">
        <v>185</v>
      </c>
      <c r="G140" s="78"/>
      <c r="H140" s="69" t="s">
        <v>96</v>
      </c>
      <c r="I140" s="71">
        <v>7</v>
      </c>
      <c r="J140" s="69" t="s">
        <v>65</v>
      </c>
      <c r="K140" s="64" t="s">
        <v>689</v>
      </c>
      <c r="L140" s="227"/>
      <c r="M140" s="230"/>
      <c r="N140" s="221"/>
      <c r="O140" s="187"/>
      <c r="P140" s="145"/>
      <c r="Q140" s="119"/>
      <c r="R140" s="119"/>
    </row>
    <row r="141" spans="1:18" s="5" customFormat="1" ht="31.5" customHeight="1" thickBot="1" x14ac:dyDescent="0.35">
      <c r="A141" s="222" t="s">
        <v>752</v>
      </c>
      <c r="B141" s="73" t="s">
        <v>158</v>
      </c>
      <c r="C141" s="74"/>
      <c r="D141" s="75" t="s">
        <v>226</v>
      </c>
      <c r="E141" s="76" t="s">
        <v>502</v>
      </c>
      <c r="F141" s="76" t="s">
        <v>503</v>
      </c>
      <c r="G141" s="73"/>
      <c r="H141" s="64" t="s">
        <v>96</v>
      </c>
      <c r="I141" s="71">
        <v>7</v>
      </c>
      <c r="J141" s="64" t="s">
        <v>195</v>
      </c>
      <c r="K141" s="64" t="s">
        <v>689</v>
      </c>
      <c r="L141" s="225">
        <v>3474.9362799999999</v>
      </c>
      <c r="M141" s="228">
        <f t="shared" ref="M141" si="26">L141/(I141+I142+I143+I144)</f>
        <v>124.10486714285715</v>
      </c>
      <c r="N141" s="219"/>
      <c r="O141" s="185">
        <f>N141*L141</f>
        <v>0</v>
      </c>
      <c r="P141" s="145"/>
      <c r="Q141" s="119"/>
      <c r="R141" s="119"/>
    </row>
    <row r="142" spans="1:18" s="5" customFormat="1" ht="31.5" customHeight="1" thickBot="1" x14ac:dyDescent="0.35">
      <c r="A142" s="223"/>
      <c r="B142" s="50" t="s">
        <v>158</v>
      </c>
      <c r="C142" s="51"/>
      <c r="D142" s="34" t="s">
        <v>504</v>
      </c>
      <c r="E142" s="35" t="s">
        <v>505</v>
      </c>
      <c r="F142" s="35" t="s">
        <v>506</v>
      </c>
      <c r="G142" s="50"/>
      <c r="H142" s="45" t="s">
        <v>49</v>
      </c>
      <c r="I142" s="71">
        <v>7</v>
      </c>
      <c r="J142" s="45" t="s">
        <v>45</v>
      </c>
      <c r="K142" s="64" t="s">
        <v>689</v>
      </c>
      <c r="L142" s="226"/>
      <c r="M142" s="229"/>
      <c r="N142" s="220"/>
      <c r="O142" s="186"/>
      <c r="P142" s="145"/>
      <c r="Q142" s="119"/>
      <c r="R142" s="119"/>
    </row>
    <row r="143" spans="1:18" s="5" customFormat="1" ht="31.5" customHeight="1" thickBot="1" x14ac:dyDescent="0.35">
      <c r="A143" s="223"/>
      <c r="B143" s="50" t="s">
        <v>158</v>
      </c>
      <c r="C143" s="51"/>
      <c r="D143" s="34" t="s">
        <v>507</v>
      </c>
      <c r="E143" s="35" t="s">
        <v>508</v>
      </c>
      <c r="F143" s="35" t="s">
        <v>509</v>
      </c>
      <c r="G143" s="50"/>
      <c r="H143" s="45" t="s">
        <v>510</v>
      </c>
      <c r="I143" s="71">
        <v>7</v>
      </c>
      <c r="J143" s="45" t="s">
        <v>209</v>
      </c>
      <c r="K143" s="64" t="s">
        <v>689</v>
      </c>
      <c r="L143" s="226"/>
      <c r="M143" s="229"/>
      <c r="N143" s="220"/>
      <c r="O143" s="186"/>
      <c r="P143" s="145"/>
      <c r="Q143" s="119"/>
      <c r="R143" s="119"/>
    </row>
    <row r="144" spans="1:18" s="5" customFormat="1" ht="31.5" customHeight="1" thickBot="1" x14ac:dyDescent="0.35">
      <c r="A144" s="224"/>
      <c r="B144" s="78" t="s">
        <v>158</v>
      </c>
      <c r="C144" s="79"/>
      <c r="D144" s="80" t="s">
        <v>511</v>
      </c>
      <c r="E144" s="81" t="s">
        <v>512</v>
      </c>
      <c r="F144" s="81" t="s">
        <v>513</v>
      </c>
      <c r="G144" s="78"/>
      <c r="H144" s="69" t="s">
        <v>96</v>
      </c>
      <c r="I144" s="71">
        <v>7</v>
      </c>
      <c r="J144" s="69" t="s">
        <v>195</v>
      </c>
      <c r="K144" s="64" t="s">
        <v>689</v>
      </c>
      <c r="L144" s="227"/>
      <c r="M144" s="230"/>
      <c r="N144" s="221"/>
      <c r="O144" s="187"/>
      <c r="P144" s="145"/>
      <c r="Q144" s="119"/>
      <c r="R144" s="119"/>
    </row>
    <row r="145" spans="1:18" s="5" customFormat="1" ht="31.5" customHeight="1" thickBot="1" x14ac:dyDescent="0.35">
      <c r="A145" s="222" t="s">
        <v>753</v>
      </c>
      <c r="B145" s="73" t="s">
        <v>158</v>
      </c>
      <c r="C145" s="74"/>
      <c r="D145" s="75" t="s">
        <v>514</v>
      </c>
      <c r="E145" s="76" t="s">
        <v>515</v>
      </c>
      <c r="F145" s="76" t="s">
        <v>516</v>
      </c>
      <c r="G145" s="73"/>
      <c r="H145" s="64" t="s">
        <v>20</v>
      </c>
      <c r="I145" s="71">
        <v>7</v>
      </c>
      <c r="J145" s="64" t="s">
        <v>54</v>
      </c>
      <c r="K145" s="64" t="s">
        <v>689</v>
      </c>
      <c r="L145" s="225">
        <v>2876.1918400000004</v>
      </c>
      <c r="M145" s="228">
        <f t="shared" ref="M145" si="27">L145/(I145+I146+I147+I148)</f>
        <v>102.72113714285716</v>
      </c>
      <c r="N145" s="219"/>
      <c r="O145" s="185">
        <f>N145*L145</f>
        <v>0</v>
      </c>
      <c r="P145" s="145"/>
      <c r="Q145" s="119"/>
      <c r="R145" s="119"/>
    </row>
    <row r="146" spans="1:18" s="5" customFormat="1" ht="31.5" customHeight="1" thickBot="1" x14ac:dyDescent="0.35">
      <c r="A146" s="223"/>
      <c r="B146" s="50" t="s">
        <v>158</v>
      </c>
      <c r="C146" s="51"/>
      <c r="D146" s="34" t="s">
        <v>517</v>
      </c>
      <c r="E146" s="35" t="s">
        <v>518</v>
      </c>
      <c r="F146" s="35" t="s">
        <v>519</v>
      </c>
      <c r="G146" s="50"/>
      <c r="H146" s="45" t="s">
        <v>49</v>
      </c>
      <c r="I146" s="71">
        <v>7</v>
      </c>
      <c r="J146" s="45" t="s">
        <v>54</v>
      </c>
      <c r="K146" s="64" t="s">
        <v>689</v>
      </c>
      <c r="L146" s="226"/>
      <c r="M146" s="229"/>
      <c r="N146" s="220"/>
      <c r="O146" s="186"/>
      <c r="P146" s="145"/>
      <c r="Q146" s="119"/>
      <c r="R146" s="119"/>
    </row>
    <row r="147" spans="1:18" s="5" customFormat="1" ht="31.5" customHeight="1" thickBot="1" x14ac:dyDescent="0.35">
      <c r="A147" s="223"/>
      <c r="B147" s="50" t="s">
        <v>158</v>
      </c>
      <c r="C147" s="51"/>
      <c r="D147" s="34" t="s">
        <v>520</v>
      </c>
      <c r="E147" s="35" t="s">
        <v>521</v>
      </c>
      <c r="F147" s="35" t="s">
        <v>522</v>
      </c>
      <c r="G147" s="50"/>
      <c r="H147" s="45" t="s">
        <v>49</v>
      </c>
      <c r="I147" s="71">
        <v>7</v>
      </c>
      <c r="J147" s="45" t="s">
        <v>54</v>
      </c>
      <c r="K147" s="64" t="s">
        <v>689</v>
      </c>
      <c r="L147" s="226"/>
      <c r="M147" s="229"/>
      <c r="N147" s="220"/>
      <c r="O147" s="186"/>
      <c r="P147" s="145"/>
      <c r="Q147" s="119"/>
      <c r="R147" s="119"/>
    </row>
    <row r="148" spans="1:18" s="5" customFormat="1" ht="31.5" customHeight="1" thickBot="1" x14ac:dyDescent="0.35">
      <c r="A148" s="224"/>
      <c r="B148" s="78" t="s">
        <v>158</v>
      </c>
      <c r="C148" s="79"/>
      <c r="D148" s="80" t="s">
        <v>523</v>
      </c>
      <c r="E148" s="81" t="s">
        <v>524</v>
      </c>
      <c r="F148" s="81" t="s">
        <v>525</v>
      </c>
      <c r="G148" s="78"/>
      <c r="H148" s="69" t="s">
        <v>14</v>
      </c>
      <c r="I148" s="71">
        <v>7</v>
      </c>
      <c r="J148" s="69" t="s">
        <v>195</v>
      </c>
      <c r="K148" s="64" t="s">
        <v>689</v>
      </c>
      <c r="L148" s="227"/>
      <c r="M148" s="230"/>
      <c r="N148" s="221"/>
      <c r="O148" s="187"/>
      <c r="P148" s="145"/>
      <c r="Q148" s="119"/>
      <c r="R148" s="119"/>
    </row>
    <row r="149" spans="1:18" s="5" customFormat="1" ht="31.5" customHeight="1" thickBot="1" x14ac:dyDescent="0.35">
      <c r="A149" s="222" t="s">
        <v>754</v>
      </c>
      <c r="B149" s="73" t="s">
        <v>158</v>
      </c>
      <c r="C149" s="74"/>
      <c r="D149" s="75" t="s">
        <v>529</v>
      </c>
      <c r="E149" s="76" t="s">
        <v>530</v>
      </c>
      <c r="F149" s="76" t="s">
        <v>531</v>
      </c>
      <c r="G149" s="73"/>
      <c r="H149" s="64" t="s">
        <v>236</v>
      </c>
      <c r="I149" s="71">
        <v>7</v>
      </c>
      <c r="J149" s="64" t="s">
        <v>45</v>
      </c>
      <c r="K149" s="64" t="s">
        <v>689</v>
      </c>
      <c r="L149" s="225">
        <v>3124.8100000000004</v>
      </c>
      <c r="M149" s="228">
        <f t="shared" ref="M149" si="28">L149/(I149+I150+I151+I152)</f>
        <v>111.60035714285716</v>
      </c>
      <c r="N149" s="219"/>
      <c r="O149" s="185">
        <f>N149*L149</f>
        <v>0</v>
      </c>
      <c r="P149" s="145"/>
      <c r="Q149" s="119"/>
      <c r="R149" s="119"/>
    </row>
    <row r="150" spans="1:18" s="5" customFormat="1" ht="31.5" customHeight="1" thickBot="1" x14ac:dyDescent="0.35">
      <c r="A150" s="223"/>
      <c r="B150" s="50" t="s">
        <v>158</v>
      </c>
      <c r="C150" s="51"/>
      <c r="D150" s="34" t="s">
        <v>532</v>
      </c>
      <c r="E150" s="35" t="s">
        <v>533</v>
      </c>
      <c r="F150" s="35" t="s">
        <v>534</v>
      </c>
      <c r="G150" s="50"/>
      <c r="H150" s="45" t="s">
        <v>49</v>
      </c>
      <c r="I150" s="71">
        <v>7</v>
      </c>
      <c r="J150" s="45" t="s">
        <v>15</v>
      </c>
      <c r="K150" s="64" t="s">
        <v>689</v>
      </c>
      <c r="L150" s="226"/>
      <c r="M150" s="229"/>
      <c r="N150" s="220"/>
      <c r="O150" s="186"/>
      <c r="P150" s="145"/>
      <c r="Q150" s="119"/>
      <c r="R150" s="119"/>
    </row>
    <row r="151" spans="1:18" s="5" customFormat="1" ht="31.5" customHeight="1" thickBot="1" x14ac:dyDescent="0.35">
      <c r="A151" s="223"/>
      <c r="B151" s="50" t="s">
        <v>158</v>
      </c>
      <c r="C151" s="51"/>
      <c r="D151" s="34" t="s">
        <v>535</v>
      </c>
      <c r="E151" s="35" t="s">
        <v>536</v>
      </c>
      <c r="F151" s="35" t="s">
        <v>537</v>
      </c>
      <c r="G151" s="50"/>
      <c r="H151" s="45" t="s">
        <v>20</v>
      </c>
      <c r="I151" s="71">
        <v>7</v>
      </c>
      <c r="J151" s="45" t="s">
        <v>54</v>
      </c>
      <c r="K151" s="64" t="s">
        <v>689</v>
      </c>
      <c r="L151" s="226"/>
      <c r="M151" s="229"/>
      <c r="N151" s="220"/>
      <c r="O151" s="186"/>
      <c r="P151" s="145"/>
      <c r="Q151" s="119"/>
      <c r="R151" s="119"/>
    </row>
    <row r="152" spans="1:18" s="5" customFormat="1" ht="31.5" customHeight="1" thickBot="1" x14ac:dyDescent="0.35">
      <c r="A152" s="224"/>
      <c r="B152" s="78" t="s">
        <v>158</v>
      </c>
      <c r="C152" s="79"/>
      <c r="D152" s="80" t="s">
        <v>538</v>
      </c>
      <c r="E152" s="81" t="s">
        <v>539</v>
      </c>
      <c r="F152" s="81" t="s">
        <v>540</v>
      </c>
      <c r="G152" s="78"/>
      <c r="H152" s="69" t="s">
        <v>44</v>
      </c>
      <c r="I152" s="71">
        <v>7</v>
      </c>
      <c r="J152" s="69" t="s">
        <v>45</v>
      </c>
      <c r="K152" s="64" t="s">
        <v>689</v>
      </c>
      <c r="L152" s="227"/>
      <c r="M152" s="230"/>
      <c r="N152" s="221"/>
      <c r="O152" s="187"/>
      <c r="P152" s="145"/>
      <c r="Q152" s="119"/>
      <c r="R152" s="119"/>
    </row>
    <row r="153" spans="1:18" s="5" customFormat="1" ht="31.5" customHeight="1" thickBot="1" x14ac:dyDescent="0.35">
      <c r="A153" s="222" t="s">
        <v>755</v>
      </c>
      <c r="B153" s="73" t="s">
        <v>158</v>
      </c>
      <c r="C153" s="74"/>
      <c r="D153" s="75" t="s">
        <v>544</v>
      </c>
      <c r="E153" s="76" t="s">
        <v>545</v>
      </c>
      <c r="F153" s="76" t="s">
        <v>546</v>
      </c>
      <c r="G153" s="73"/>
      <c r="H153" s="64" t="s">
        <v>49</v>
      </c>
      <c r="I153" s="71">
        <v>7</v>
      </c>
      <c r="J153" s="64" t="s">
        <v>54</v>
      </c>
      <c r="K153" s="64" t="s">
        <v>689</v>
      </c>
      <c r="L153" s="225">
        <v>3241.4456799999998</v>
      </c>
      <c r="M153" s="228">
        <f t="shared" ref="M153" si="29">L153/(I153+I154+I155+I156)</f>
        <v>115.76591714285713</v>
      </c>
      <c r="N153" s="219"/>
      <c r="O153" s="185">
        <f>N153*L153</f>
        <v>0</v>
      </c>
      <c r="P153" s="145"/>
      <c r="Q153" s="119"/>
      <c r="R153" s="119"/>
    </row>
    <row r="154" spans="1:18" s="5" customFormat="1" ht="31.5" customHeight="1" thickBot="1" x14ac:dyDescent="0.35">
      <c r="A154" s="223"/>
      <c r="B154" s="50" t="s">
        <v>158</v>
      </c>
      <c r="C154" s="51"/>
      <c r="D154" s="34" t="s">
        <v>547</v>
      </c>
      <c r="E154" s="35" t="s">
        <v>548</v>
      </c>
      <c r="F154" s="35" t="s">
        <v>549</v>
      </c>
      <c r="G154" s="50"/>
      <c r="H154" s="45" t="s">
        <v>14</v>
      </c>
      <c r="I154" s="71">
        <v>7</v>
      </c>
      <c r="J154" s="45" t="s">
        <v>45</v>
      </c>
      <c r="K154" s="64" t="s">
        <v>689</v>
      </c>
      <c r="L154" s="226"/>
      <c r="M154" s="229"/>
      <c r="N154" s="220"/>
      <c r="O154" s="186"/>
      <c r="P154" s="145"/>
      <c r="Q154" s="119"/>
      <c r="R154" s="119"/>
    </row>
    <row r="155" spans="1:18" s="5" customFormat="1" ht="31.5" customHeight="1" thickBot="1" x14ac:dyDescent="0.35">
      <c r="A155" s="223"/>
      <c r="B155" s="50" t="s">
        <v>158</v>
      </c>
      <c r="C155" s="51"/>
      <c r="D155" s="34" t="s">
        <v>550</v>
      </c>
      <c r="E155" s="35" t="s">
        <v>551</v>
      </c>
      <c r="F155" s="35" t="s">
        <v>552</v>
      </c>
      <c r="G155" s="50"/>
      <c r="H155" s="45" t="s">
        <v>25</v>
      </c>
      <c r="I155" s="71">
        <v>7</v>
      </c>
      <c r="J155" s="45" t="s">
        <v>65</v>
      </c>
      <c r="K155" s="64" t="s">
        <v>689</v>
      </c>
      <c r="L155" s="226"/>
      <c r="M155" s="229"/>
      <c r="N155" s="220"/>
      <c r="O155" s="186"/>
      <c r="P155" s="145"/>
      <c r="Q155" s="119"/>
      <c r="R155" s="119"/>
    </row>
    <row r="156" spans="1:18" s="5" customFormat="1" ht="31.5" customHeight="1" thickBot="1" x14ac:dyDescent="0.35">
      <c r="A156" s="224"/>
      <c r="B156" s="78" t="s">
        <v>158</v>
      </c>
      <c r="C156" s="79"/>
      <c r="D156" s="80" t="s">
        <v>553</v>
      </c>
      <c r="E156" s="81" t="s">
        <v>554</v>
      </c>
      <c r="F156" s="81" t="s">
        <v>555</v>
      </c>
      <c r="G156" s="78"/>
      <c r="H156" s="69" t="s">
        <v>44</v>
      </c>
      <c r="I156" s="71">
        <v>7</v>
      </c>
      <c r="J156" s="69" t="s">
        <v>65</v>
      </c>
      <c r="K156" s="64" t="s">
        <v>689</v>
      </c>
      <c r="L156" s="227"/>
      <c r="M156" s="230"/>
      <c r="N156" s="221"/>
      <c r="O156" s="187"/>
      <c r="P156" s="145"/>
      <c r="Q156" s="119"/>
      <c r="R156" s="119"/>
    </row>
    <row r="157" spans="1:18" s="5" customFormat="1" ht="19.5" thickBot="1" x14ac:dyDescent="0.35">
      <c r="A157" s="134"/>
      <c r="B157" s="134" t="s">
        <v>191</v>
      </c>
      <c r="C157" s="134"/>
      <c r="D157" s="134"/>
      <c r="E157" s="134"/>
      <c r="F157" s="134"/>
      <c r="G157" s="134"/>
      <c r="H157" s="134"/>
      <c r="I157" s="134"/>
      <c r="J157" s="134"/>
      <c r="K157" s="134"/>
      <c r="L157" s="188"/>
      <c r="M157" s="188"/>
      <c r="N157" s="188"/>
      <c r="O157" s="188"/>
      <c r="P157" s="145"/>
      <c r="Q157" s="119"/>
      <c r="R157" s="119"/>
    </row>
    <row r="158" spans="1:18" s="5" customFormat="1" ht="31.5" customHeight="1" thickBot="1" x14ac:dyDescent="0.35">
      <c r="A158" s="222" t="s">
        <v>756</v>
      </c>
      <c r="B158" s="73" t="s">
        <v>192</v>
      </c>
      <c r="C158" s="74"/>
      <c r="D158" s="75" t="s">
        <v>193</v>
      </c>
      <c r="E158" s="76" t="s">
        <v>194</v>
      </c>
      <c r="F158" s="76" t="s">
        <v>665</v>
      </c>
      <c r="G158" s="73"/>
      <c r="H158" s="64" t="s">
        <v>14</v>
      </c>
      <c r="I158" s="71">
        <v>7</v>
      </c>
      <c r="J158" s="64" t="s">
        <v>195</v>
      </c>
      <c r="K158" s="64" t="s">
        <v>689</v>
      </c>
      <c r="L158" s="225">
        <v>5129.3944000000001</v>
      </c>
      <c r="M158" s="228">
        <f t="shared" ref="M158" si="30">L158/(I158+I159+I160+I161)</f>
        <v>183.19265714285714</v>
      </c>
      <c r="N158" s="219"/>
      <c r="O158" s="185">
        <f>N158*L158</f>
        <v>0</v>
      </c>
      <c r="P158" s="145"/>
      <c r="Q158" s="119"/>
      <c r="R158" s="119"/>
    </row>
    <row r="159" spans="1:18" s="5" customFormat="1" ht="31.5" customHeight="1" thickBot="1" x14ac:dyDescent="0.35">
      <c r="A159" s="223"/>
      <c r="B159" s="50" t="s">
        <v>192</v>
      </c>
      <c r="C159" s="51"/>
      <c r="D159" s="34" t="s">
        <v>196</v>
      </c>
      <c r="E159" s="35" t="s">
        <v>197</v>
      </c>
      <c r="F159" s="35" t="s">
        <v>666</v>
      </c>
      <c r="G159" s="50"/>
      <c r="H159" s="45" t="s">
        <v>44</v>
      </c>
      <c r="I159" s="71">
        <v>7</v>
      </c>
      <c r="J159" s="45" t="s">
        <v>190</v>
      </c>
      <c r="K159" s="64" t="s">
        <v>689</v>
      </c>
      <c r="L159" s="226"/>
      <c r="M159" s="229"/>
      <c r="N159" s="220"/>
      <c r="O159" s="186"/>
      <c r="P159" s="145"/>
      <c r="Q159" s="119"/>
      <c r="R159" s="119"/>
    </row>
    <row r="160" spans="1:18" s="5" customFormat="1" ht="31.5" customHeight="1" thickBot="1" x14ac:dyDescent="0.35">
      <c r="A160" s="223"/>
      <c r="B160" s="50" t="s">
        <v>192</v>
      </c>
      <c r="C160" s="51"/>
      <c r="D160" s="34" t="s">
        <v>198</v>
      </c>
      <c r="E160" s="35" t="s">
        <v>199</v>
      </c>
      <c r="F160" s="35" t="s">
        <v>667</v>
      </c>
      <c r="G160" s="50"/>
      <c r="H160" s="45" t="s">
        <v>86</v>
      </c>
      <c r="I160" s="71">
        <v>7</v>
      </c>
      <c r="J160" s="45" t="s">
        <v>190</v>
      </c>
      <c r="K160" s="64" t="s">
        <v>689</v>
      </c>
      <c r="L160" s="226"/>
      <c r="M160" s="229"/>
      <c r="N160" s="220"/>
      <c r="O160" s="186"/>
      <c r="P160" s="145"/>
      <c r="Q160" s="119"/>
      <c r="R160" s="119"/>
    </row>
    <row r="161" spans="1:18" s="5" customFormat="1" ht="31.5" customHeight="1" thickBot="1" x14ac:dyDescent="0.35">
      <c r="A161" s="224"/>
      <c r="B161" s="78" t="s">
        <v>192</v>
      </c>
      <c r="C161" s="79"/>
      <c r="D161" s="80" t="s">
        <v>200</v>
      </c>
      <c r="E161" s="81" t="s">
        <v>201</v>
      </c>
      <c r="F161" s="81" t="s">
        <v>668</v>
      </c>
      <c r="G161" s="78"/>
      <c r="H161" s="69" t="s">
        <v>25</v>
      </c>
      <c r="I161" s="71">
        <v>7</v>
      </c>
      <c r="J161" s="69" t="s">
        <v>190</v>
      </c>
      <c r="K161" s="64" t="s">
        <v>689</v>
      </c>
      <c r="L161" s="227"/>
      <c r="M161" s="230"/>
      <c r="N161" s="221"/>
      <c r="O161" s="187"/>
      <c r="P161" s="145"/>
      <c r="Q161" s="119"/>
      <c r="R161" s="119"/>
    </row>
    <row r="162" spans="1:18" s="5" customFormat="1" ht="31.5" customHeight="1" thickBot="1" x14ac:dyDescent="0.35">
      <c r="A162" s="222" t="s">
        <v>757</v>
      </c>
      <c r="B162" s="84" t="s">
        <v>192</v>
      </c>
      <c r="C162" s="83"/>
      <c r="D162" s="102" t="s">
        <v>202</v>
      </c>
      <c r="E162" s="103" t="s">
        <v>203</v>
      </c>
      <c r="F162" s="76" t="s">
        <v>669</v>
      </c>
      <c r="G162" s="84"/>
      <c r="H162" s="84" t="s">
        <v>204</v>
      </c>
      <c r="I162" s="71">
        <v>7</v>
      </c>
      <c r="J162" s="84" t="s">
        <v>65</v>
      </c>
      <c r="K162" s="64" t="s">
        <v>689</v>
      </c>
      <c r="L162" s="225">
        <v>4154.5072000000009</v>
      </c>
      <c r="M162" s="228">
        <f t="shared" ref="M162" si="31">L162/(I162+I163+I164+I165)</f>
        <v>148.37525714285718</v>
      </c>
      <c r="N162" s="219"/>
      <c r="O162" s="185">
        <f>N162*L162</f>
        <v>0</v>
      </c>
      <c r="P162" s="145"/>
      <c r="Q162" s="119"/>
      <c r="R162" s="119"/>
    </row>
    <row r="163" spans="1:18" s="5" customFormat="1" ht="31.5" customHeight="1" thickBot="1" x14ac:dyDescent="0.35">
      <c r="A163" s="223"/>
      <c r="B163" s="25" t="s">
        <v>192</v>
      </c>
      <c r="C163" s="27"/>
      <c r="D163" s="23" t="s">
        <v>196</v>
      </c>
      <c r="E163" s="24" t="s">
        <v>197</v>
      </c>
      <c r="F163" s="35" t="s">
        <v>666</v>
      </c>
      <c r="G163" s="25"/>
      <c r="H163" s="25" t="s">
        <v>44</v>
      </c>
      <c r="I163" s="71">
        <v>7</v>
      </c>
      <c r="J163" s="25" t="s">
        <v>190</v>
      </c>
      <c r="K163" s="64" t="s">
        <v>689</v>
      </c>
      <c r="L163" s="226"/>
      <c r="M163" s="229"/>
      <c r="N163" s="220"/>
      <c r="O163" s="186"/>
      <c r="P163" s="145"/>
      <c r="Q163" s="119"/>
      <c r="R163" s="119"/>
    </row>
    <row r="164" spans="1:18" s="5" customFormat="1" ht="31.5" customHeight="1" thickBot="1" x14ac:dyDescent="0.35">
      <c r="A164" s="223"/>
      <c r="B164" s="25" t="s">
        <v>192</v>
      </c>
      <c r="C164" s="27"/>
      <c r="D164" s="23" t="s">
        <v>205</v>
      </c>
      <c r="E164" s="24" t="s">
        <v>206</v>
      </c>
      <c r="F164" s="35" t="s">
        <v>670</v>
      </c>
      <c r="G164" s="55"/>
      <c r="H164" s="25" t="s">
        <v>20</v>
      </c>
      <c r="I164" s="71">
        <v>7</v>
      </c>
      <c r="J164" s="25" t="s">
        <v>65</v>
      </c>
      <c r="K164" s="64" t="s">
        <v>689</v>
      </c>
      <c r="L164" s="226"/>
      <c r="M164" s="229"/>
      <c r="N164" s="220"/>
      <c r="O164" s="186"/>
      <c r="P164" s="145"/>
      <c r="Q164" s="119"/>
      <c r="R164" s="119"/>
    </row>
    <row r="165" spans="1:18" s="5" customFormat="1" ht="31.5" customHeight="1" thickBot="1" x14ac:dyDescent="0.35">
      <c r="A165" s="224"/>
      <c r="B165" s="86" t="s">
        <v>192</v>
      </c>
      <c r="C165" s="85"/>
      <c r="D165" s="104" t="s">
        <v>207</v>
      </c>
      <c r="E165" s="105" t="s">
        <v>208</v>
      </c>
      <c r="F165" s="81" t="s">
        <v>671</v>
      </c>
      <c r="G165" s="86"/>
      <c r="H165" s="86" t="s">
        <v>44</v>
      </c>
      <c r="I165" s="71">
        <v>7</v>
      </c>
      <c r="J165" s="86" t="s">
        <v>209</v>
      </c>
      <c r="K165" s="64" t="s">
        <v>689</v>
      </c>
      <c r="L165" s="227"/>
      <c r="M165" s="230"/>
      <c r="N165" s="221"/>
      <c r="O165" s="187"/>
      <c r="P165" s="145"/>
      <c r="Q165" s="119"/>
      <c r="R165" s="119"/>
    </row>
    <row r="166" spans="1:18" s="5" customFormat="1" ht="19.5" thickBot="1" x14ac:dyDescent="0.35">
      <c r="A166" s="134"/>
      <c r="B166" s="134" t="s">
        <v>210</v>
      </c>
      <c r="C166" s="134"/>
      <c r="D166" s="134"/>
      <c r="E166" s="134"/>
      <c r="F166" s="134"/>
      <c r="G166" s="134"/>
      <c r="H166" s="134"/>
      <c r="I166" s="134"/>
      <c r="J166" s="134"/>
      <c r="K166" s="134"/>
      <c r="L166" s="188"/>
      <c r="M166" s="188"/>
      <c r="N166" s="188"/>
      <c r="O166" s="188"/>
      <c r="P166" s="145"/>
      <c r="Q166" s="119"/>
      <c r="R166" s="119"/>
    </row>
    <row r="167" spans="1:18" s="5" customFormat="1" ht="31.5" customHeight="1" thickBot="1" x14ac:dyDescent="0.35">
      <c r="A167" s="222" t="s">
        <v>758</v>
      </c>
      <c r="B167" s="84" t="s">
        <v>211</v>
      </c>
      <c r="C167" s="83"/>
      <c r="D167" s="75" t="s">
        <v>212</v>
      </c>
      <c r="E167" s="76" t="s">
        <v>213</v>
      </c>
      <c r="F167" s="76" t="s">
        <v>559</v>
      </c>
      <c r="G167" s="84"/>
      <c r="H167" s="84" t="s">
        <v>49</v>
      </c>
      <c r="I167" s="71">
        <v>10</v>
      </c>
      <c r="J167" s="84" t="s">
        <v>65</v>
      </c>
      <c r="K167" s="64" t="s">
        <v>689</v>
      </c>
      <c r="L167" s="225">
        <v>3170.2240000000002</v>
      </c>
      <c r="M167" s="228">
        <f>L167/(I167+I168+I169+I170)</f>
        <v>79.255600000000001</v>
      </c>
      <c r="N167" s="219"/>
      <c r="O167" s="185">
        <f>N167*L167</f>
        <v>0</v>
      </c>
      <c r="P167" s="145"/>
      <c r="Q167" s="119"/>
      <c r="R167" s="119"/>
    </row>
    <row r="168" spans="1:18" s="5" customFormat="1" ht="31.5" customHeight="1" thickBot="1" x14ac:dyDescent="0.35">
      <c r="A168" s="223"/>
      <c r="B168" s="25" t="s">
        <v>211</v>
      </c>
      <c r="C168" s="27"/>
      <c r="D168" s="34" t="s">
        <v>214</v>
      </c>
      <c r="E168" s="35" t="s">
        <v>215</v>
      </c>
      <c r="F168" s="35" t="s">
        <v>560</v>
      </c>
      <c r="G168" s="25"/>
      <c r="H168" s="25" t="s">
        <v>25</v>
      </c>
      <c r="I168" s="71">
        <v>10</v>
      </c>
      <c r="J168" s="25" t="s">
        <v>65</v>
      </c>
      <c r="K168" s="64" t="s">
        <v>689</v>
      </c>
      <c r="L168" s="226"/>
      <c r="M168" s="229"/>
      <c r="N168" s="220"/>
      <c r="O168" s="186"/>
      <c r="P168" s="145"/>
      <c r="Q168" s="119"/>
      <c r="R168" s="119"/>
    </row>
    <row r="169" spans="1:18" s="5" customFormat="1" ht="31.5" customHeight="1" thickBot="1" x14ac:dyDescent="0.35">
      <c r="A169" s="223"/>
      <c r="B169" s="25" t="s">
        <v>211</v>
      </c>
      <c r="C169" s="27"/>
      <c r="D169" s="34" t="s">
        <v>216</v>
      </c>
      <c r="E169" s="35" t="s">
        <v>217</v>
      </c>
      <c r="F169" s="35" t="s">
        <v>561</v>
      </c>
      <c r="G169" s="25"/>
      <c r="H169" s="25" t="s">
        <v>20</v>
      </c>
      <c r="I169" s="71">
        <v>10</v>
      </c>
      <c r="J169" s="25" t="s">
        <v>65</v>
      </c>
      <c r="K169" s="64" t="s">
        <v>689</v>
      </c>
      <c r="L169" s="226"/>
      <c r="M169" s="229"/>
      <c r="N169" s="220"/>
      <c r="O169" s="186"/>
      <c r="P169" s="145"/>
      <c r="Q169" s="119"/>
      <c r="R169" s="119"/>
    </row>
    <row r="170" spans="1:18" s="5" customFormat="1" ht="31.5" customHeight="1" thickBot="1" x14ac:dyDescent="0.35">
      <c r="A170" s="224"/>
      <c r="B170" s="86" t="s">
        <v>211</v>
      </c>
      <c r="C170" s="85"/>
      <c r="D170" s="80" t="s">
        <v>218</v>
      </c>
      <c r="E170" s="81" t="s">
        <v>219</v>
      </c>
      <c r="F170" s="81" t="s">
        <v>562</v>
      </c>
      <c r="G170" s="86"/>
      <c r="H170" s="86" t="s">
        <v>20</v>
      </c>
      <c r="I170" s="71">
        <v>10</v>
      </c>
      <c r="J170" s="86" t="s">
        <v>65</v>
      </c>
      <c r="K170" s="64" t="s">
        <v>689</v>
      </c>
      <c r="L170" s="227"/>
      <c r="M170" s="230"/>
      <c r="N170" s="221"/>
      <c r="O170" s="187"/>
      <c r="P170" s="145"/>
      <c r="Q170" s="119"/>
      <c r="R170" s="119"/>
    </row>
    <row r="171" spans="1:18" s="5" customFormat="1" ht="19.5" thickBot="1" x14ac:dyDescent="0.35">
      <c r="A171" s="134"/>
      <c r="B171" s="134" t="s">
        <v>224</v>
      </c>
      <c r="C171" s="134"/>
      <c r="D171" s="134"/>
      <c r="E171" s="134"/>
      <c r="F171" s="134"/>
      <c r="G171" s="134"/>
      <c r="H171" s="134"/>
      <c r="I171" s="134"/>
      <c r="J171" s="134"/>
      <c r="K171" s="134"/>
      <c r="L171" s="188"/>
      <c r="M171" s="188"/>
      <c r="N171" s="188"/>
      <c r="O171" s="188"/>
      <c r="P171" s="145"/>
      <c r="Q171" s="119"/>
      <c r="R171" s="119"/>
    </row>
    <row r="172" spans="1:18" s="5" customFormat="1" ht="31.5" customHeight="1" thickBot="1" x14ac:dyDescent="0.35">
      <c r="A172" s="222" t="s">
        <v>759</v>
      </c>
      <c r="B172" s="84" t="s">
        <v>225</v>
      </c>
      <c r="C172" s="83"/>
      <c r="D172" s="75" t="s">
        <v>226</v>
      </c>
      <c r="E172" s="76" t="s">
        <v>227</v>
      </c>
      <c r="F172" s="76" t="s">
        <v>565</v>
      </c>
      <c r="G172" s="84"/>
      <c r="H172" s="84" t="s">
        <v>96</v>
      </c>
      <c r="I172" s="71">
        <v>15</v>
      </c>
      <c r="J172" s="84" t="s">
        <v>209</v>
      </c>
      <c r="K172" s="84" t="s">
        <v>37</v>
      </c>
      <c r="L172" s="225">
        <v>7492.384</v>
      </c>
      <c r="M172" s="228">
        <f t="shared" ref="M172" si="32">L172/(I172+I173+I174+I175)</f>
        <v>124.87306666666667</v>
      </c>
      <c r="N172" s="219"/>
      <c r="O172" s="185">
        <f>N172*L172</f>
        <v>0</v>
      </c>
      <c r="P172" s="145"/>
      <c r="Q172" s="119"/>
      <c r="R172" s="119"/>
    </row>
    <row r="173" spans="1:18" s="5" customFormat="1" ht="31.5" customHeight="1" thickBot="1" x14ac:dyDescent="0.35">
      <c r="A173" s="223"/>
      <c r="B173" s="25" t="s">
        <v>225</v>
      </c>
      <c r="C173" s="27"/>
      <c r="D173" s="34" t="s">
        <v>228</v>
      </c>
      <c r="E173" s="35" t="s">
        <v>229</v>
      </c>
      <c r="F173" s="35" t="s">
        <v>566</v>
      </c>
      <c r="G173" s="25"/>
      <c r="H173" s="25" t="s">
        <v>14</v>
      </c>
      <c r="I173" s="71">
        <v>15</v>
      </c>
      <c r="J173" s="25" t="s">
        <v>209</v>
      </c>
      <c r="K173" s="25" t="s">
        <v>37</v>
      </c>
      <c r="L173" s="226"/>
      <c r="M173" s="229"/>
      <c r="N173" s="220"/>
      <c r="O173" s="186"/>
      <c r="P173" s="145"/>
      <c r="Q173" s="119"/>
      <c r="R173" s="119"/>
    </row>
    <row r="174" spans="1:18" s="5" customFormat="1" ht="31.5" customHeight="1" thickBot="1" x14ac:dyDescent="0.35">
      <c r="A174" s="223"/>
      <c r="B174" s="25" t="s">
        <v>225</v>
      </c>
      <c r="C174" s="27"/>
      <c r="D174" s="34" t="s">
        <v>234</v>
      </c>
      <c r="E174" s="35" t="s">
        <v>235</v>
      </c>
      <c r="F174" s="35" t="s">
        <v>569</v>
      </c>
      <c r="G174" s="25"/>
      <c r="H174" s="25" t="s">
        <v>236</v>
      </c>
      <c r="I174" s="71">
        <v>15</v>
      </c>
      <c r="J174" s="25" t="s">
        <v>209</v>
      </c>
      <c r="K174" s="25" t="s">
        <v>37</v>
      </c>
      <c r="L174" s="226"/>
      <c r="M174" s="229"/>
      <c r="N174" s="220"/>
      <c r="O174" s="186"/>
      <c r="P174" s="145"/>
      <c r="Q174" s="119"/>
      <c r="R174" s="119"/>
    </row>
    <row r="175" spans="1:18" s="5" customFormat="1" ht="31.5" customHeight="1" thickBot="1" x14ac:dyDescent="0.35">
      <c r="A175" s="224"/>
      <c r="B175" s="86" t="s">
        <v>225</v>
      </c>
      <c r="C175" s="85"/>
      <c r="D175" s="80" t="s">
        <v>239</v>
      </c>
      <c r="E175" s="81" t="s">
        <v>240</v>
      </c>
      <c r="F175" s="81" t="s">
        <v>571</v>
      </c>
      <c r="G175" s="86"/>
      <c r="H175" s="86" t="s">
        <v>29</v>
      </c>
      <c r="I175" s="71">
        <v>15</v>
      </c>
      <c r="J175" s="86" t="s">
        <v>209</v>
      </c>
      <c r="K175" s="86" t="s">
        <v>37</v>
      </c>
      <c r="L175" s="227"/>
      <c r="M175" s="230"/>
      <c r="N175" s="221"/>
      <c r="O175" s="187"/>
      <c r="P175" s="145"/>
      <c r="Q175" s="119"/>
      <c r="R175" s="119"/>
    </row>
    <row r="176" spans="1:18" s="5" customFormat="1" ht="31.5" customHeight="1" thickBot="1" x14ac:dyDescent="0.35">
      <c r="A176" s="222" t="s">
        <v>760</v>
      </c>
      <c r="B176" s="84" t="s">
        <v>225</v>
      </c>
      <c r="C176" s="83"/>
      <c r="D176" s="75" t="s">
        <v>230</v>
      </c>
      <c r="E176" s="76" t="s">
        <v>231</v>
      </c>
      <c r="F176" s="76" t="s">
        <v>567</v>
      </c>
      <c r="G176" s="84"/>
      <c r="H176" s="84" t="s">
        <v>44</v>
      </c>
      <c r="I176" s="71">
        <v>15</v>
      </c>
      <c r="J176" s="84" t="s">
        <v>209</v>
      </c>
      <c r="K176" s="84" t="s">
        <v>37</v>
      </c>
      <c r="L176" s="225">
        <v>7492.384</v>
      </c>
      <c r="M176" s="228">
        <f t="shared" ref="M176" si="33">L176/(I176+I177+I178+I179)</f>
        <v>124.87306666666667</v>
      </c>
      <c r="N176" s="219"/>
      <c r="O176" s="185">
        <f>N176*L176</f>
        <v>0</v>
      </c>
      <c r="P176" s="145"/>
      <c r="Q176" s="119"/>
      <c r="R176" s="119"/>
    </row>
    <row r="177" spans="1:18" s="5" customFormat="1" ht="31.5" customHeight="1" thickBot="1" x14ac:dyDescent="0.35">
      <c r="A177" s="223"/>
      <c r="B177" s="25" t="s">
        <v>225</v>
      </c>
      <c r="C177" s="27"/>
      <c r="D177" s="34" t="s">
        <v>232</v>
      </c>
      <c r="E177" s="35" t="s">
        <v>233</v>
      </c>
      <c r="F177" s="35" t="s">
        <v>568</v>
      </c>
      <c r="G177" s="25"/>
      <c r="H177" s="25" t="s">
        <v>20</v>
      </c>
      <c r="I177" s="71">
        <v>15</v>
      </c>
      <c r="J177" s="25" t="s">
        <v>209</v>
      </c>
      <c r="K177" s="25" t="s">
        <v>37</v>
      </c>
      <c r="L177" s="226"/>
      <c r="M177" s="229"/>
      <c r="N177" s="220"/>
      <c r="O177" s="186"/>
      <c r="P177" s="145"/>
      <c r="Q177" s="119"/>
      <c r="R177" s="119"/>
    </row>
    <row r="178" spans="1:18" s="5" customFormat="1" ht="31.5" customHeight="1" thickBot="1" x14ac:dyDescent="0.35">
      <c r="A178" s="223"/>
      <c r="B178" s="25" t="s">
        <v>225</v>
      </c>
      <c r="C178" s="27"/>
      <c r="D178" s="34" t="s">
        <v>237</v>
      </c>
      <c r="E178" s="35" t="s">
        <v>238</v>
      </c>
      <c r="F178" s="35" t="s">
        <v>570</v>
      </c>
      <c r="G178" s="25"/>
      <c r="H178" s="25" t="s">
        <v>25</v>
      </c>
      <c r="I178" s="71">
        <v>15</v>
      </c>
      <c r="J178" s="25" t="s">
        <v>209</v>
      </c>
      <c r="K178" s="25" t="s">
        <v>37</v>
      </c>
      <c r="L178" s="226"/>
      <c r="M178" s="229"/>
      <c r="N178" s="220"/>
      <c r="O178" s="186"/>
      <c r="P178" s="145"/>
      <c r="Q178" s="119"/>
      <c r="R178" s="119"/>
    </row>
    <row r="179" spans="1:18" s="5" customFormat="1" ht="31.5" customHeight="1" thickBot="1" x14ac:dyDescent="0.35">
      <c r="A179" s="224"/>
      <c r="B179" s="86" t="s">
        <v>225</v>
      </c>
      <c r="C179" s="85"/>
      <c r="D179" s="80" t="s">
        <v>241</v>
      </c>
      <c r="E179" s="81" t="s">
        <v>242</v>
      </c>
      <c r="F179" s="81" t="s">
        <v>572</v>
      </c>
      <c r="G179" s="86"/>
      <c r="H179" s="86" t="s">
        <v>49</v>
      </c>
      <c r="I179" s="71">
        <v>15</v>
      </c>
      <c r="J179" s="86" t="s">
        <v>209</v>
      </c>
      <c r="K179" s="86" t="s">
        <v>37</v>
      </c>
      <c r="L179" s="227"/>
      <c r="M179" s="230"/>
      <c r="N179" s="221"/>
      <c r="O179" s="187"/>
      <c r="P179" s="145"/>
      <c r="Q179" s="119"/>
      <c r="R179" s="119"/>
    </row>
    <row r="180" spans="1:18" s="5" customFormat="1" ht="19.5" thickBot="1" x14ac:dyDescent="0.35">
      <c r="A180" s="147"/>
      <c r="B180" s="148" t="s">
        <v>573</v>
      </c>
      <c r="C180" s="148"/>
      <c r="D180" s="148"/>
      <c r="E180" s="148"/>
      <c r="F180" s="148"/>
      <c r="G180" s="148"/>
      <c r="H180" s="148"/>
      <c r="I180" s="148"/>
      <c r="J180" s="148"/>
      <c r="K180" s="148"/>
      <c r="L180" s="189"/>
      <c r="M180" s="189"/>
      <c r="N180" s="189"/>
      <c r="O180" s="190"/>
      <c r="P180" s="145"/>
      <c r="Q180" s="119"/>
      <c r="R180" s="119"/>
    </row>
    <row r="181" spans="1:18" s="5" customFormat="1" ht="31.5" customHeight="1" x14ac:dyDescent="0.3">
      <c r="A181" s="222" t="s">
        <v>761</v>
      </c>
      <c r="B181" s="84" t="s">
        <v>574</v>
      </c>
      <c r="C181" s="83"/>
      <c r="D181" s="75" t="s">
        <v>575</v>
      </c>
      <c r="E181" s="101" t="s">
        <v>576</v>
      </c>
      <c r="F181" s="76" t="s">
        <v>577</v>
      </c>
      <c r="G181" s="84"/>
      <c r="H181" s="64" t="s">
        <v>20</v>
      </c>
      <c r="I181" s="71">
        <v>20</v>
      </c>
      <c r="J181" s="64" t="s">
        <v>189</v>
      </c>
      <c r="K181" s="64" t="s">
        <v>578</v>
      </c>
      <c r="L181" s="225">
        <v>4753.7632000000003</v>
      </c>
      <c r="M181" s="228">
        <f t="shared" ref="M181:M185" si="34">L181/(I181+I182+I183+I184)</f>
        <v>59.422040000000003</v>
      </c>
      <c r="N181" s="219"/>
      <c r="O181" s="185">
        <f>N181*L181</f>
        <v>0</v>
      </c>
      <c r="P181" s="145"/>
      <c r="Q181" s="119"/>
      <c r="R181" s="119"/>
    </row>
    <row r="182" spans="1:18" s="5" customFormat="1" ht="31.5" customHeight="1" x14ac:dyDescent="0.3">
      <c r="A182" s="223"/>
      <c r="B182" s="25" t="s">
        <v>574</v>
      </c>
      <c r="C182" s="27"/>
      <c r="D182" s="34" t="s">
        <v>579</v>
      </c>
      <c r="E182" s="35" t="s">
        <v>580</v>
      </c>
      <c r="F182" s="35" t="s">
        <v>581</v>
      </c>
      <c r="G182" s="25"/>
      <c r="H182" s="45" t="s">
        <v>25</v>
      </c>
      <c r="I182" s="59">
        <v>20</v>
      </c>
      <c r="J182" s="45" t="s">
        <v>189</v>
      </c>
      <c r="K182" s="45" t="s">
        <v>578</v>
      </c>
      <c r="L182" s="226"/>
      <c r="M182" s="229"/>
      <c r="N182" s="220"/>
      <c r="O182" s="186"/>
      <c r="P182" s="145"/>
      <c r="Q182" s="119"/>
      <c r="R182" s="119"/>
    </row>
    <row r="183" spans="1:18" s="5" customFormat="1" ht="31.5" customHeight="1" x14ac:dyDescent="0.3">
      <c r="A183" s="223"/>
      <c r="B183" s="25" t="s">
        <v>574</v>
      </c>
      <c r="C183" s="27"/>
      <c r="D183" s="34" t="s">
        <v>196</v>
      </c>
      <c r="E183" s="35" t="s">
        <v>582</v>
      </c>
      <c r="F183" s="35" t="s">
        <v>583</v>
      </c>
      <c r="G183" s="25"/>
      <c r="H183" s="45" t="s">
        <v>44</v>
      </c>
      <c r="I183" s="59">
        <v>20</v>
      </c>
      <c r="J183" s="45" t="s">
        <v>189</v>
      </c>
      <c r="K183" s="45" t="s">
        <v>578</v>
      </c>
      <c r="L183" s="226"/>
      <c r="M183" s="229"/>
      <c r="N183" s="220"/>
      <c r="O183" s="186"/>
      <c r="P183" s="145"/>
      <c r="Q183" s="119"/>
      <c r="R183" s="119"/>
    </row>
    <row r="184" spans="1:18" s="5" customFormat="1" ht="31.5" customHeight="1" thickBot="1" x14ac:dyDescent="0.35">
      <c r="A184" s="224"/>
      <c r="B184" s="86" t="s">
        <v>574</v>
      </c>
      <c r="C184" s="85"/>
      <c r="D184" s="80" t="s">
        <v>584</v>
      </c>
      <c r="E184" s="81" t="s">
        <v>585</v>
      </c>
      <c r="F184" s="81" t="s">
        <v>586</v>
      </c>
      <c r="G184" s="86"/>
      <c r="H184" s="69" t="s">
        <v>14</v>
      </c>
      <c r="I184" s="72">
        <v>20</v>
      </c>
      <c r="J184" s="69" t="s">
        <v>189</v>
      </c>
      <c r="K184" s="69" t="s">
        <v>578</v>
      </c>
      <c r="L184" s="227"/>
      <c r="M184" s="230"/>
      <c r="N184" s="221"/>
      <c r="O184" s="187"/>
      <c r="P184" s="145"/>
      <c r="Q184" s="119"/>
      <c r="R184" s="119"/>
    </row>
    <row r="185" spans="1:18" s="5" customFormat="1" ht="31.5" customHeight="1" x14ac:dyDescent="0.3">
      <c r="A185" s="222" t="s">
        <v>762</v>
      </c>
      <c r="B185" s="84" t="s">
        <v>587</v>
      </c>
      <c r="C185" s="63" t="s">
        <v>588</v>
      </c>
      <c r="D185" s="75" t="s">
        <v>589</v>
      </c>
      <c r="E185" s="76" t="s">
        <v>590</v>
      </c>
      <c r="F185" s="76" t="s">
        <v>591</v>
      </c>
      <c r="G185" s="84"/>
      <c r="H185" s="64" t="s">
        <v>20</v>
      </c>
      <c r="I185" s="71">
        <v>20</v>
      </c>
      <c r="J185" s="64" t="s">
        <v>189</v>
      </c>
      <c r="K185" s="64" t="s">
        <v>578</v>
      </c>
      <c r="L185" s="225">
        <v>5490.4096000000009</v>
      </c>
      <c r="M185" s="228">
        <f t="shared" si="34"/>
        <v>68.630120000000005</v>
      </c>
      <c r="N185" s="219"/>
      <c r="O185" s="185">
        <f>N185*L185</f>
        <v>0</v>
      </c>
      <c r="P185" s="145"/>
      <c r="Q185" s="119"/>
      <c r="R185" s="119"/>
    </row>
    <row r="186" spans="1:18" s="5" customFormat="1" ht="31.5" customHeight="1" x14ac:dyDescent="0.3">
      <c r="A186" s="223"/>
      <c r="B186" s="25" t="s">
        <v>587</v>
      </c>
      <c r="C186" s="36" t="s">
        <v>588</v>
      </c>
      <c r="D186" s="34" t="s">
        <v>592</v>
      </c>
      <c r="E186" s="98" t="s">
        <v>593</v>
      </c>
      <c r="F186" s="35" t="s">
        <v>594</v>
      </c>
      <c r="G186" s="25"/>
      <c r="H186" s="45" t="s">
        <v>25</v>
      </c>
      <c r="I186" s="59">
        <v>20</v>
      </c>
      <c r="J186" s="45" t="s">
        <v>189</v>
      </c>
      <c r="K186" s="45" t="s">
        <v>578</v>
      </c>
      <c r="L186" s="226"/>
      <c r="M186" s="229"/>
      <c r="N186" s="220"/>
      <c r="O186" s="186"/>
      <c r="P186" s="145"/>
      <c r="Q186" s="119"/>
      <c r="R186" s="119"/>
    </row>
    <row r="187" spans="1:18" s="5" customFormat="1" ht="31.5" customHeight="1" x14ac:dyDescent="0.3">
      <c r="A187" s="223"/>
      <c r="B187" s="25" t="s">
        <v>587</v>
      </c>
      <c r="C187" s="36" t="s">
        <v>588</v>
      </c>
      <c r="D187" s="34" t="s">
        <v>598</v>
      </c>
      <c r="E187" s="35" t="s">
        <v>599</v>
      </c>
      <c r="F187" s="35" t="s">
        <v>600</v>
      </c>
      <c r="G187" s="25"/>
      <c r="H187" s="45" t="s">
        <v>49</v>
      </c>
      <c r="I187" s="59">
        <v>20</v>
      </c>
      <c r="J187" s="45" t="s">
        <v>189</v>
      </c>
      <c r="K187" s="45" t="s">
        <v>578</v>
      </c>
      <c r="L187" s="226"/>
      <c r="M187" s="229"/>
      <c r="N187" s="220"/>
      <c r="O187" s="186"/>
      <c r="P187" s="145"/>
      <c r="Q187" s="119"/>
      <c r="R187" s="119"/>
    </row>
    <row r="188" spans="1:18" s="5" customFormat="1" ht="31.5" customHeight="1" thickBot="1" x14ac:dyDescent="0.35">
      <c r="A188" s="224"/>
      <c r="B188" s="86" t="s">
        <v>587</v>
      </c>
      <c r="C188" s="68" t="s">
        <v>588</v>
      </c>
      <c r="D188" s="80" t="s">
        <v>601</v>
      </c>
      <c r="E188" s="81" t="s">
        <v>602</v>
      </c>
      <c r="F188" s="81" t="s">
        <v>603</v>
      </c>
      <c r="G188" s="86"/>
      <c r="H188" s="69" t="s">
        <v>14</v>
      </c>
      <c r="I188" s="72">
        <v>20</v>
      </c>
      <c r="J188" s="69" t="s">
        <v>189</v>
      </c>
      <c r="K188" s="69" t="s">
        <v>578</v>
      </c>
      <c r="L188" s="227"/>
      <c r="M188" s="230"/>
      <c r="N188" s="221"/>
      <c r="O188" s="187"/>
      <c r="P188" s="145"/>
      <c r="Q188" s="119"/>
      <c r="R188" s="119"/>
    </row>
    <row r="189" spans="1:18" s="5" customFormat="1" ht="19.5" thickBot="1" x14ac:dyDescent="0.35">
      <c r="A189" s="134"/>
      <c r="B189" s="134" t="s">
        <v>675</v>
      </c>
      <c r="C189" s="134"/>
      <c r="D189" s="134"/>
      <c r="E189" s="134"/>
      <c r="F189" s="134"/>
      <c r="G189" s="134"/>
      <c r="H189" s="134"/>
      <c r="I189" s="134"/>
      <c r="J189" s="134"/>
      <c r="K189" s="134"/>
      <c r="L189" s="188"/>
      <c r="M189" s="188"/>
      <c r="N189" s="188"/>
      <c r="O189" s="188"/>
      <c r="P189" s="145"/>
      <c r="Q189" s="119"/>
      <c r="R189" s="119"/>
    </row>
    <row r="190" spans="1:18" s="5" customFormat="1" ht="31.5" customHeight="1" thickBot="1" x14ac:dyDescent="0.35">
      <c r="A190" s="222" t="s">
        <v>763</v>
      </c>
      <c r="B190" s="84" t="s">
        <v>617</v>
      </c>
      <c r="C190" s="83"/>
      <c r="D190" s="75" t="s">
        <v>618</v>
      </c>
      <c r="E190" s="76" t="s">
        <v>619</v>
      </c>
      <c r="F190" s="76" t="s">
        <v>620</v>
      </c>
      <c r="G190" s="99"/>
      <c r="H190" s="84" t="s">
        <v>44</v>
      </c>
      <c r="I190" s="71">
        <v>100</v>
      </c>
      <c r="J190" s="84" t="s">
        <v>65</v>
      </c>
      <c r="K190" s="84" t="s">
        <v>578</v>
      </c>
      <c r="L190" s="225">
        <v>6202</v>
      </c>
      <c r="M190" s="228">
        <f t="shared" ref="M190" si="35">L190/(I190+I191+I192+I193)</f>
        <v>15.505000000000001</v>
      </c>
      <c r="N190" s="219"/>
      <c r="O190" s="185">
        <f>N190*L190</f>
        <v>0</v>
      </c>
      <c r="P190" s="145"/>
      <c r="Q190" s="119"/>
      <c r="R190" s="119"/>
    </row>
    <row r="191" spans="1:18" s="5" customFormat="1" ht="31.5" customHeight="1" thickBot="1" x14ac:dyDescent="0.35">
      <c r="A191" s="223"/>
      <c r="B191" s="25" t="s">
        <v>617</v>
      </c>
      <c r="C191" s="27"/>
      <c r="D191" s="34" t="s">
        <v>598</v>
      </c>
      <c r="E191" s="35" t="s">
        <v>621</v>
      </c>
      <c r="F191" s="35" t="s">
        <v>622</v>
      </c>
      <c r="G191" s="55"/>
      <c r="H191" s="25" t="s">
        <v>49</v>
      </c>
      <c r="I191" s="71">
        <v>100</v>
      </c>
      <c r="J191" s="25" t="s">
        <v>65</v>
      </c>
      <c r="K191" s="25" t="s">
        <v>578</v>
      </c>
      <c r="L191" s="226"/>
      <c r="M191" s="229"/>
      <c r="N191" s="220"/>
      <c r="O191" s="186"/>
      <c r="P191" s="145"/>
      <c r="Q191" s="119"/>
      <c r="R191" s="119"/>
    </row>
    <row r="192" spans="1:18" s="5" customFormat="1" ht="31.5" customHeight="1" thickBot="1" x14ac:dyDescent="0.35">
      <c r="A192" s="223"/>
      <c r="B192" s="25" t="s">
        <v>617</v>
      </c>
      <c r="C192" s="27"/>
      <c r="D192" s="34" t="s">
        <v>601</v>
      </c>
      <c r="E192" s="35" t="s">
        <v>623</v>
      </c>
      <c r="F192" s="35" t="s">
        <v>624</v>
      </c>
      <c r="G192" s="55"/>
      <c r="H192" s="25" t="s">
        <v>14</v>
      </c>
      <c r="I192" s="71">
        <v>100</v>
      </c>
      <c r="J192" s="25" t="s">
        <v>65</v>
      </c>
      <c r="K192" s="25" t="s">
        <v>578</v>
      </c>
      <c r="L192" s="226"/>
      <c r="M192" s="229"/>
      <c r="N192" s="220"/>
      <c r="O192" s="186"/>
      <c r="P192" s="145"/>
      <c r="Q192" s="119"/>
      <c r="R192" s="119"/>
    </row>
    <row r="193" spans="1:18" s="5" customFormat="1" ht="31.5" customHeight="1" thickBot="1" x14ac:dyDescent="0.35">
      <c r="A193" s="224"/>
      <c r="B193" s="86" t="s">
        <v>617</v>
      </c>
      <c r="C193" s="85"/>
      <c r="D193" s="80" t="s">
        <v>589</v>
      </c>
      <c r="E193" s="81" t="s">
        <v>625</v>
      </c>
      <c r="F193" s="81" t="s">
        <v>626</v>
      </c>
      <c r="G193" s="100"/>
      <c r="H193" s="86" t="s">
        <v>20</v>
      </c>
      <c r="I193" s="71">
        <v>100</v>
      </c>
      <c r="J193" s="86" t="s">
        <v>65</v>
      </c>
      <c r="K193" s="86" t="s">
        <v>578</v>
      </c>
      <c r="L193" s="227"/>
      <c r="M193" s="230"/>
      <c r="N193" s="221"/>
      <c r="O193" s="187"/>
      <c r="P193" s="145"/>
      <c r="Q193" s="119"/>
      <c r="R193" s="119"/>
    </row>
    <row r="194" spans="1:18" s="5" customFormat="1" ht="19.5" thickBot="1" x14ac:dyDescent="0.35">
      <c r="A194" s="134"/>
      <c r="B194" s="134"/>
      <c r="C194" s="134"/>
      <c r="D194" s="134"/>
      <c r="E194" s="134"/>
      <c r="F194" s="134"/>
      <c r="G194" s="134" t="s">
        <v>663</v>
      </c>
      <c r="H194" s="134"/>
      <c r="I194" s="134"/>
      <c r="J194" s="134"/>
      <c r="K194" s="134"/>
      <c r="L194" s="188"/>
      <c r="M194" s="188"/>
      <c r="N194" s="188"/>
      <c r="O194" s="188"/>
      <c r="P194" s="145"/>
      <c r="Q194" s="119"/>
      <c r="R194" s="119"/>
    </row>
    <row r="195" spans="1:18" ht="36" customHeight="1" thickBot="1" x14ac:dyDescent="0.35">
      <c r="A195" s="222" t="s">
        <v>764</v>
      </c>
      <c r="B195" s="73" t="s">
        <v>73</v>
      </c>
      <c r="C195" s="83"/>
      <c r="D195" s="63" t="s">
        <v>640</v>
      </c>
      <c r="E195" s="76" t="s">
        <v>641</v>
      </c>
      <c r="F195" s="76" t="s">
        <v>642</v>
      </c>
      <c r="G195" s="84"/>
      <c r="H195" s="83" t="s">
        <v>44</v>
      </c>
      <c r="I195" s="84">
        <v>60</v>
      </c>
      <c r="J195" s="64" t="s">
        <v>643</v>
      </c>
      <c r="K195" s="64" t="s">
        <v>78</v>
      </c>
      <c r="L195" s="225">
        <v>5100.880000000001</v>
      </c>
      <c r="M195" s="228">
        <f t="shared" ref="M195:M203" si="36">L195/(I195+I196+I197+I198)</f>
        <v>21.253666666666671</v>
      </c>
      <c r="N195" s="219"/>
      <c r="O195" s="185">
        <f>N195*L195</f>
        <v>0</v>
      </c>
    </row>
    <row r="196" spans="1:18" ht="36" customHeight="1" thickBot="1" x14ac:dyDescent="0.35">
      <c r="A196" s="223"/>
      <c r="B196" s="50" t="s">
        <v>73</v>
      </c>
      <c r="C196" s="27"/>
      <c r="D196" s="36" t="s">
        <v>644</v>
      </c>
      <c r="E196" s="35" t="s">
        <v>645</v>
      </c>
      <c r="F196" s="35" t="s">
        <v>646</v>
      </c>
      <c r="G196" s="25"/>
      <c r="H196" s="25" t="s">
        <v>14</v>
      </c>
      <c r="I196" s="84">
        <v>60</v>
      </c>
      <c r="J196" s="45" t="s">
        <v>15</v>
      </c>
      <c r="K196" s="45" t="s">
        <v>78</v>
      </c>
      <c r="L196" s="226"/>
      <c r="M196" s="229"/>
      <c r="N196" s="220"/>
      <c r="O196" s="186"/>
    </row>
    <row r="197" spans="1:18" ht="36" customHeight="1" thickBot="1" x14ac:dyDescent="0.35">
      <c r="A197" s="223"/>
      <c r="B197" s="50" t="s">
        <v>73</v>
      </c>
      <c r="C197" s="27"/>
      <c r="D197" s="36" t="s">
        <v>647</v>
      </c>
      <c r="E197" s="35" t="s">
        <v>648</v>
      </c>
      <c r="F197" s="35" t="s">
        <v>649</v>
      </c>
      <c r="G197" s="25"/>
      <c r="H197" s="27" t="s">
        <v>25</v>
      </c>
      <c r="I197" s="84">
        <v>60</v>
      </c>
      <c r="J197" s="45" t="s">
        <v>15</v>
      </c>
      <c r="K197" s="45" t="s">
        <v>78</v>
      </c>
      <c r="L197" s="226"/>
      <c r="M197" s="229"/>
      <c r="N197" s="220"/>
      <c r="O197" s="186"/>
    </row>
    <row r="198" spans="1:18" ht="36" customHeight="1" thickBot="1" x14ac:dyDescent="0.35">
      <c r="A198" s="224"/>
      <c r="B198" s="78" t="s">
        <v>73</v>
      </c>
      <c r="C198" s="85"/>
      <c r="D198" s="68" t="s">
        <v>650</v>
      </c>
      <c r="E198" s="81" t="s">
        <v>651</v>
      </c>
      <c r="F198" s="81" t="s">
        <v>652</v>
      </c>
      <c r="G198" s="86"/>
      <c r="H198" s="85" t="s">
        <v>14</v>
      </c>
      <c r="I198" s="84">
        <v>60</v>
      </c>
      <c r="J198" s="69" t="s">
        <v>15</v>
      </c>
      <c r="K198" s="69" t="s">
        <v>78</v>
      </c>
      <c r="L198" s="227"/>
      <c r="M198" s="230"/>
      <c r="N198" s="221"/>
      <c r="O198" s="187"/>
    </row>
    <row r="199" spans="1:18" ht="36" customHeight="1" thickBot="1" x14ac:dyDescent="0.35">
      <c r="A199" s="222" t="s">
        <v>765</v>
      </c>
      <c r="B199" s="73" t="s">
        <v>73</v>
      </c>
      <c r="C199" s="83"/>
      <c r="D199" s="63" t="s">
        <v>653</v>
      </c>
      <c r="E199" s="76" t="s">
        <v>654</v>
      </c>
      <c r="F199" s="76" t="s">
        <v>655</v>
      </c>
      <c r="G199" s="84"/>
      <c r="H199" s="83" t="s">
        <v>29</v>
      </c>
      <c r="I199" s="84">
        <v>60</v>
      </c>
      <c r="J199" s="64" t="s">
        <v>656</v>
      </c>
      <c r="K199" s="64" t="s">
        <v>78</v>
      </c>
      <c r="L199" s="225">
        <v>5100.880000000001</v>
      </c>
      <c r="M199" s="228">
        <f t="shared" si="36"/>
        <v>21.253666666666671</v>
      </c>
      <c r="N199" s="219"/>
      <c r="O199" s="185">
        <f>N199*L199</f>
        <v>0</v>
      </c>
    </row>
    <row r="200" spans="1:18" ht="36" customHeight="1" thickBot="1" x14ac:dyDescent="0.35">
      <c r="A200" s="223"/>
      <c r="B200" s="50" t="s">
        <v>73</v>
      </c>
      <c r="C200" s="27"/>
      <c r="D200" s="36" t="s">
        <v>657</v>
      </c>
      <c r="E200" s="35" t="s">
        <v>658</v>
      </c>
      <c r="F200" s="35" t="s">
        <v>659</v>
      </c>
      <c r="G200" s="25"/>
      <c r="H200" s="27" t="s">
        <v>44</v>
      </c>
      <c r="I200" s="84">
        <v>60</v>
      </c>
      <c r="J200" s="45" t="s">
        <v>656</v>
      </c>
      <c r="K200" s="45" t="s">
        <v>78</v>
      </c>
      <c r="L200" s="226"/>
      <c r="M200" s="229"/>
      <c r="N200" s="220"/>
      <c r="O200" s="186"/>
    </row>
    <row r="201" spans="1:18" ht="36" customHeight="1" thickBot="1" x14ac:dyDescent="0.35">
      <c r="A201" s="223"/>
      <c r="B201" s="50" t="s">
        <v>73</v>
      </c>
      <c r="C201" s="27"/>
      <c r="D201" s="36" t="s">
        <v>660</v>
      </c>
      <c r="E201" s="35" t="s">
        <v>661</v>
      </c>
      <c r="F201" s="35" t="s">
        <v>662</v>
      </c>
      <c r="G201" s="25"/>
      <c r="H201" s="27" t="s">
        <v>44</v>
      </c>
      <c r="I201" s="84">
        <v>60</v>
      </c>
      <c r="J201" s="45" t="s">
        <v>15</v>
      </c>
      <c r="K201" s="45" t="s">
        <v>78</v>
      </c>
      <c r="L201" s="226"/>
      <c r="M201" s="229"/>
      <c r="N201" s="220"/>
      <c r="O201" s="186"/>
    </row>
    <row r="202" spans="1:18" ht="36" customHeight="1" thickBot="1" x14ac:dyDescent="0.35">
      <c r="A202" s="224"/>
      <c r="B202" s="78" t="s">
        <v>73</v>
      </c>
      <c r="C202" s="85"/>
      <c r="D202" s="68" t="s">
        <v>644</v>
      </c>
      <c r="E202" s="81" t="s">
        <v>645</v>
      </c>
      <c r="F202" s="81" t="s">
        <v>646</v>
      </c>
      <c r="G202" s="86"/>
      <c r="H202" s="86" t="s">
        <v>14</v>
      </c>
      <c r="I202" s="84">
        <v>60</v>
      </c>
      <c r="J202" s="69" t="s">
        <v>15</v>
      </c>
      <c r="K202" s="69" t="s">
        <v>78</v>
      </c>
      <c r="L202" s="227"/>
      <c r="M202" s="230"/>
      <c r="N202" s="221"/>
      <c r="O202" s="187"/>
    </row>
    <row r="203" spans="1:18" ht="31.5" customHeight="1" thickBot="1" x14ac:dyDescent="0.35">
      <c r="A203" s="222" t="s">
        <v>766</v>
      </c>
      <c r="B203" s="73" t="s">
        <v>73</v>
      </c>
      <c r="C203" s="83"/>
      <c r="D203" s="77" t="s">
        <v>292</v>
      </c>
      <c r="E203" s="76" t="s">
        <v>293</v>
      </c>
      <c r="F203" s="76" t="s">
        <v>294</v>
      </c>
      <c r="G203" s="84"/>
      <c r="H203" s="64" t="s">
        <v>44</v>
      </c>
      <c r="I203" s="84">
        <v>60</v>
      </c>
      <c r="J203" s="64" t="s">
        <v>21</v>
      </c>
      <c r="K203" s="64" t="s">
        <v>16</v>
      </c>
      <c r="L203" s="225">
        <v>4267.6000000000004</v>
      </c>
      <c r="M203" s="228">
        <f t="shared" si="36"/>
        <v>17.78166666666667</v>
      </c>
      <c r="N203" s="219"/>
      <c r="O203" s="185">
        <f>N203*L203</f>
        <v>0</v>
      </c>
    </row>
    <row r="204" spans="1:18" ht="31.5" customHeight="1" thickBot="1" x14ac:dyDescent="0.35">
      <c r="A204" s="223"/>
      <c r="B204" s="50" t="s">
        <v>73</v>
      </c>
      <c r="C204" s="27"/>
      <c r="D204" s="37" t="s">
        <v>308</v>
      </c>
      <c r="E204" s="35" t="s">
        <v>309</v>
      </c>
      <c r="F204" s="35" t="s">
        <v>310</v>
      </c>
      <c r="G204" s="25"/>
      <c r="H204" s="45" t="s">
        <v>150</v>
      </c>
      <c r="I204" s="84">
        <v>60</v>
      </c>
      <c r="J204" s="45" t="s">
        <v>15</v>
      </c>
      <c r="K204" s="45" t="s">
        <v>78</v>
      </c>
      <c r="L204" s="226"/>
      <c r="M204" s="229"/>
      <c r="N204" s="220"/>
      <c r="O204" s="186"/>
    </row>
    <row r="205" spans="1:18" ht="31.5" customHeight="1" thickBot="1" x14ac:dyDescent="0.35">
      <c r="A205" s="223"/>
      <c r="B205" s="50" t="s">
        <v>73</v>
      </c>
      <c r="C205" s="27"/>
      <c r="D205" s="37" t="s">
        <v>113</v>
      </c>
      <c r="E205" s="35" t="s">
        <v>114</v>
      </c>
      <c r="F205" s="35" t="s">
        <v>115</v>
      </c>
      <c r="G205" s="25"/>
      <c r="H205" s="45" t="s">
        <v>86</v>
      </c>
      <c r="I205" s="84">
        <v>60</v>
      </c>
      <c r="J205" s="45" t="s">
        <v>15</v>
      </c>
      <c r="K205" s="45" t="s">
        <v>16</v>
      </c>
      <c r="L205" s="226"/>
      <c r="M205" s="229"/>
      <c r="N205" s="220"/>
      <c r="O205" s="186"/>
    </row>
    <row r="206" spans="1:18" ht="31.5" customHeight="1" thickBot="1" x14ac:dyDescent="0.35">
      <c r="A206" s="224"/>
      <c r="B206" s="78" t="s">
        <v>73</v>
      </c>
      <c r="C206" s="85"/>
      <c r="D206" s="82" t="s">
        <v>327</v>
      </c>
      <c r="E206" s="81" t="s">
        <v>328</v>
      </c>
      <c r="F206" s="81" t="s">
        <v>329</v>
      </c>
      <c r="G206" s="86"/>
      <c r="H206" s="69" t="s">
        <v>29</v>
      </c>
      <c r="I206" s="84">
        <v>60</v>
      </c>
      <c r="J206" s="69" t="s">
        <v>50</v>
      </c>
      <c r="K206" s="69" t="s">
        <v>16</v>
      </c>
      <c r="L206" s="227"/>
      <c r="M206" s="230"/>
      <c r="N206" s="221"/>
      <c r="O206" s="187"/>
    </row>
    <row r="207" spans="1:18" s="5" customFormat="1" ht="19.5" thickBot="1" x14ac:dyDescent="0.35">
      <c r="A207" s="134"/>
      <c r="B207" s="134"/>
      <c r="C207" s="134"/>
      <c r="D207" s="134"/>
      <c r="E207" s="134"/>
      <c r="F207" s="134" t="s">
        <v>775</v>
      </c>
      <c r="G207" s="134"/>
      <c r="H207" s="134"/>
      <c r="I207" s="134"/>
      <c r="J207" s="134"/>
      <c r="K207" s="134"/>
      <c r="L207" s="188"/>
      <c r="M207" s="188"/>
      <c r="N207" s="188"/>
      <c r="O207" s="188"/>
      <c r="P207" s="145"/>
      <c r="Q207" s="119"/>
      <c r="R207" s="119"/>
    </row>
    <row r="208" spans="1:18" ht="31.5" customHeight="1" thickBot="1" x14ac:dyDescent="0.35">
      <c r="A208" s="222" t="s">
        <v>715</v>
      </c>
      <c r="B208" s="73" t="s">
        <v>9</v>
      </c>
      <c r="C208" s="83" t="s">
        <v>10</v>
      </c>
      <c r="D208" s="77" t="s">
        <v>17</v>
      </c>
      <c r="E208" s="76" t="s">
        <v>18</v>
      </c>
      <c r="F208" s="76" t="s">
        <v>19</v>
      </c>
      <c r="G208" s="84"/>
      <c r="H208" s="64" t="s">
        <v>20</v>
      </c>
      <c r="I208" s="84">
        <v>20</v>
      </c>
      <c r="J208" s="64" t="s">
        <v>21</v>
      </c>
      <c r="K208" s="64" t="s">
        <v>16</v>
      </c>
      <c r="L208" s="225">
        <v>2326.672</v>
      </c>
      <c r="M208" s="228">
        <f>L208/(I208+I209+I210+I211)</f>
        <v>29.083400000000001</v>
      </c>
      <c r="N208" s="219"/>
      <c r="O208" s="185">
        <f>N208*L208</f>
        <v>0</v>
      </c>
    </row>
    <row r="209" spans="1:15" ht="31.5" customHeight="1" thickBot="1" x14ac:dyDescent="0.35">
      <c r="A209" s="223"/>
      <c r="B209" s="50" t="s">
        <v>9</v>
      </c>
      <c r="C209" s="27" t="s">
        <v>10</v>
      </c>
      <c r="D209" s="37" t="s">
        <v>243</v>
      </c>
      <c r="E209" s="35" t="s">
        <v>244</v>
      </c>
      <c r="F209" s="35" t="s">
        <v>245</v>
      </c>
      <c r="G209" s="25"/>
      <c r="H209" s="45" t="s">
        <v>44</v>
      </c>
      <c r="I209" s="84">
        <v>20</v>
      </c>
      <c r="J209" s="45" t="s">
        <v>15</v>
      </c>
      <c r="K209" s="45" t="s">
        <v>16</v>
      </c>
      <c r="L209" s="226"/>
      <c r="M209" s="229"/>
      <c r="N209" s="220"/>
      <c r="O209" s="186"/>
    </row>
    <row r="210" spans="1:15" ht="31.5" customHeight="1" thickBot="1" x14ac:dyDescent="0.35">
      <c r="A210" s="223"/>
      <c r="B210" s="50" t="s">
        <v>9</v>
      </c>
      <c r="C210" s="27" t="s">
        <v>10</v>
      </c>
      <c r="D210" s="37" t="s">
        <v>246</v>
      </c>
      <c r="E210" s="35" t="s">
        <v>247</v>
      </c>
      <c r="F210" s="35" t="s">
        <v>248</v>
      </c>
      <c r="G210" s="25"/>
      <c r="H210" s="45" t="s">
        <v>44</v>
      </c>
      <c r="I210" s="84">
        <v>20</v>
      </c>
      <c r="J210" s="45" t="s">
        <v>54</v>
      </c>
      <c r="K210" s="45" t="s">
        <v>16</v>
      </c>
      <c r="L210" s="226"/>
      <c r="M210" s="229"/>
      <c r="N210" s="220"/>
      <c r="O210" s="186"/>
    </row>
    <row r="211" spans="1:15" ht="31.5" customHeight="1" thickBot="1" x14ac:dyDescent="0.35">
      <c r="A211" s="224"/>
      <c r="B211" s="78" t="s">
        <v>9</v>
      </c>
      <c r="C211" s="85" t="s">
        <v>10</v>
      </c>
      <c r="D211" s="82" t="s">
        <v>22</v>
      </c>
      <c r="E211" s="81" t="s">
        <v>23</v>
      </c>
      <c r="F211" s="81" t="s">
        <v>24</v>
      </c>
      <c r="G211" s="86"/>
      <c r="H211" s="69" t="s">
        <v>25</v>
      </c>
      <c r="I211" s="84">
        <v>20</v>
      </c>
      <c r="J211" s="69" t="s">
        <v>21</v>
      </c>
      <c r="K211" s="69" t="s">
        <v>16</v>
      </c>
      <c r="L211" s="227"/>
      <c r="M211" s="230"/>
      <c r="N211" s="221"/>
      <c r="O211" s="187"/>
    </row>
    <row r="212" spans="1:15" ht="31.5" customHeight="1" thickBot="1" x14ac:dyDescent="0.35">
      <c r="A212" s="222" t="s">
        <v>716</v>
      </c>
      <c r="B212" s="73" t="s">
        <v>73</v>
      </c>
      <c r="C212" s="83"/>
      <c r="D212" s="77" t="s">
        <v>110</v>
      </c>
      <c r="E212" s="76" t="s">
        <v>111</v>
      </c>
      <c r="F212" s="76" t="s">
        <v>112</v>
      </c>
      <c r="G212" s="84"/>
      <c r="H212" s="64" t="s">
        <v>20</v>
      </c>
      <c r="I212" s="84">
        <v>60</v>
      </c>
      <c r="J212" s="64" t="s">
        <v>50</v>
      </c>
      <c r="K212" s="64" t="s">
        <v>78</v>
      </c>
      <c r="L212" s="225">
        <v>2466.1504000000004</v>
      </c>
      <c r="M212" s="228">
        <f>L212/(I212+I213+I214+I215)</f>
        <v>10.275626666666669</v>
      </c>
      <c r="N212" s="219"/>
      <c r="O212" s="185">
        <f>N212*L212</f>
        <v>0</v>
      </c>
    </row>
    <row r="213" spans="1:15" ht="31.5" customHeight="1" thickBot="1" x14ac:dyDescent="0.35">
      <c r="A213" s="223"/>
      <c r="B213" s="50" t="s">
        <v>73</v>
      </c>
      <c r="C213" s="27"/>
      <c r="D213" s="37" t="s">
        <v>321</v>
      </c>
      <c r="E213" s="35" t="s">
        <v>322</v>
      </c>
      <c r="F213" s="35" t="s">
        <v>323</v>
      </c>
      <c r="G213" s="25"/>
      <c r="H213" s="45" t="s">
        <v>44</v>
      </c>
      <c r="I213" s="84">
        <v>60</v>
      </c>
      <c r="J213" s="45" t="s">
        <v>21</v>
      </c>
      <c r="K213" s="45" t="s">
        <v>78</v>
      </c>
      <c r="L213" s="226"/>
      <c r="M213" s="229"/>
      <c r="N213" s="220"/>
      <c r="O213" s="186"/>
    </row>
    <row r="214" spans="1:15" ht="31.5" customHeight="1" thickBot="1" x14ac:dyDescent="0.35">
      <c r="A214" s="223"/>
      <c r="B214" s="50" t="s">
        <v>73</v>
      </c>
      <c r="C214" s="27"/>
      <c r="D214" s="37" t="s">
        <v>324</v>
      </c>
      <c r="E214" s="35" t="s">
        <v>325</v>
      </c>
      <c r="F214" s="35" t="s">
        <v>326</v>
      </c>
      <c r="G214" s="25"/>
      <c r="H214" s="45" t="s">
        <v>44</v>
      </c>
      <c r="I214" s="84">
        <v>60</v>
      </c>
      <c r="J214" s="45" t="s">
        <v>15</v>
      </c>
      <c r="K214" s="45" t="s">
        <v>78</v>
      </c>
      <c r="L214" s="226"/>
      <c r="M214" s="229"/>
      <c r="N214" s="220"/>
      <c r="O214" s="186"/>
    </row>
    <row r="215" spans="1:15" ht="31.5" customHeight="1" thickBot="1" x14ac:dyDescent="0.35">
      <c r="A215" s="224"/>
      <c r="B215" s="78" t="s">
        <v>73</v>
      </c>
      <c r="C215" s="85"/>
      <c r="D215" s="82" t="s">
        <v>126</v>
      </c>
      <c r="E215" s="81" t="s">
        <v>127</v>
      </c>
      <c r="F215" s="81" t="s">
        <v>128</v>
      </c>
      <c r="G215" s="86"/>
      <c r="H215" s="69" t="s">
        <v>129</v>
      </c>
      <c r="I215" s="84">
        <v>60</v>
      </c>
      <c r="J215" s="69" t="s">
        <v>130</v>
      </c>
      <c r="K215" s="69" t="s">
        <v>78</v>
      </c>
      <c r="L215" s="227"/>
      <c r="M215" s="230"/>
      <c r="N215" s="221"/>
      <c r="O215" s="187"/>
    </row>
    <row r="216" spans="1:15" ht="31.5" customHeight="1" thickBot="1" x14ac:dyDescent="0.35">
      <c r="A216" s="222" t="s">
        <v>717</v>
      </c>
      <c r="B216" s="73" t="s">
        <v>158</v>
      </c>
      <c r="C216" s="83"/>
      <c r="D216" s="77" t="s">
        <v>351</v>
      </c>
      <c r="E216" s="76" t="s">
        <v>352</v>
      </c>
      <c r="F216" s="76" t="s">
        <v>353</v>
      </c>
      <c r="G216" s="84"/>
      <c r="H216" s="64" t="s">
        <v>49</v>
      </c>
      <c r="I216" s="84">
        <v>7</v>
      </c>
      <c r="J216" s="64" t="s">
        <v>21</v>
      </c>
      <c r="K216" s="64" t="s">
        <v>689</v>
      </c>
      <c r="L216" s="225">
        <v>2735.7320800000007</v>
      </c>
      <c r="M216" s="228">
        <f>L216/(I216+I217+I218+I219)</f>
        <v>97.704717142857163</v>
      </c>
      <c r="N216" s="219"/>
      <c r="O216" s="185">
        <f>N216*L216</f>
        <v>0</v>
      </c>
    </row>
    <row r="217" spans="1:15" ht="31.5" customHeight="1" thickBot="1" x14ac:dyDescent="0.35">
      <c r="A217" s="223"/>
      <c r="B217" s="50" t="s">
        <v>158</v>
      </c>
      <c r="C217" s="27"/>
      <c r="D217" s="37" t="s">
        <v>357</v>
      </c>
      <c r="E217" s="35" t="s">
        <v>358</v>
      </c>
      <c r="F217" s="35" t="s">
        <v>359</v>
      </c>
      <c r="G217" s="25"/>
      <c r="H217" s="45" t="s">
        <v>360</v>
      </c>
      <c r="I217" s="84">
        <v>7</v>
      </c>
      <c r="J217" s="45" t="s">
        <v>21</v>
      </c>
      <c r="K217" s="45" t="s">
        <v>689</v>
      </c>
      <c r="L217" s="226"/>
      <c r="M217" s="229"/>
      <c r="N217" s="220"/>
      <c r="O217" s="186"/>
    </row>
    <row r="218" spans="1:15" ht="31.5" customHeight="1" thickBot="1" x14ac:dyDescent="0.35">
      <c r="A218" s="223"/>
      <c r="B218" s="50" t="s">
        <v>158</v>
      </c>
      <c r="C218" s="27"/>
      <c r="D218" s="37" t="s">
        <v>168</v>
      </c>
      <c r="E218" s="35" t="s">
        <v>169</v>
      </c>
      <c r="F218" s="35" t="s">
        <v>170</v>
      </c>
      <c r="G218" s="25"/>
      <c r="H218" s="45" t="s">
        <v>20</v>
      </c>
      <c r="I218" s="84">
        <v>7</v>
      </c>
      <c r="J218" s="45" t="s">
        <v>45</v>
      </c>
      <c r="K218" s="45" t="s">
        <v>689</v>
      </c>
      <c r="L218" s="226"/>
      <c r="M218" s="229"/>
      <c r="N218" s="220"/>
      <c r="O218" s="186"/>
    </row>
    <row r="219" spans="1:15" ht="31.5" customHeight="1" thickBot="1" x14ac:dyDescent="0.35">
      <c r="A219" s="224"/>
      <c r="B219" s="78" t="s">
        <v>158</v>
      </c>
      <c r="C219" s="85"/>
      <c r="D219" s="82" t="s">
        <v>171</v>
      </c>
      <c r="E219" s="81" t="s">
        <v>172</v>
      </c>
      <c r="F219" s="81" t="s">
        <v>173</v>
      </c>
      <c r="G219" s="86"/>
      <c r="H219" s="69" t="s">
        <v>49</v>
      </c>
      <c r="I219" s="84">
        <v>7</v>
      </c>
      <c r="J219" s="69" t="s">
        <v>45</v>
      </c>
      <c r="K219" s="69" t="s">
        <v>689</v>
      </c>
      <c r="L219" s="227"/>
      <c r="M219" s="230"/>
      <c r="N219" s="221"/>
      <c r="O219" s="187"/>
    </row>
    <row r="220" spans="1:15" ht="31.5" customHeight="1" thickBot="1" x14ac:dyDescent="0.35">
      <c r="A220" s="222" t="s">
        <v>718</v>
      </c>
      <c r="B220" s="73" t="s">
        <v>158</v>
      </c>
      <c r="C220" s="83"/>
      <c r="D220" s="77" t="s">
        <v>435</v>
      </c>
      <c r="E220" s="76" t="s">
        <v>436</v>
      </c>
      <c r="F220" s="76" t="s">
        <v>437</v>
      </c>
      <c r="G220" s="84"/>
      <c r="H220" s="64" t="s">
        <v>20</v>
      </c>
      <c r="I220" s="84">
        <v>7</v>
      </c>
      <c r="J220" s="64" t="s">
        <v>15</v>
      </c>
      <c r="K220" s="64" t="s">
        <v>689</v>
      </c>
      <c r="L220" s="225">
        <v>2360.5393600000007</v>
      </c>
      <c r="M220" s="228">
        <f>L220/(I220+I221+I222+I223)</f>
        <v>84.304977142857169</v>
      </c>
      <c r="N220" s="219"/>
      <c r="O220" s="185">
        <f>N220*L220</f>
        <v>0</v>
      </c>
    </row>
    <row r="221" spans="1:15" ht="31.5" customHeight="1" thickBot="1" x14ac:dyDescent="0.35">
      <c r="A221" s="223"/>
      <c r="B221" s="50" t="s">
        <v>158</v>
      </c>
      <c r="C221" s="27"/>
      <c r="D221" s="37" t="s">
        <v>444</v>
      </c>
      <c r="E221" s="35" t="s">
        <v>445</v>
      </c>
      <c r="F221" s="35" t="s">
        <v>446</v>
      </c>
      <c r="G221" s="25"/>
      <c r="H221" s="45" t="s">
        <v>20</v>
      </c>
      <c r="I221" s="84">
        <v>7</v>
      </c>
      <c r="J221" s="45" t="s">
        <v>15</v>
      </c>
      <c r="K221" s="45" t="s">
        <v>689</v>
      </c>
      <c r="L221" s="226"/>
      <c r="M221" s="229"/>
      <c r="N221" s="220"/>
      <c r="O221" s="186"/>
    </row>
    <row r="222" spans="1:15" ht="31.5" customHeight="1" thickBot="1" x14ac:dyDescent="0.35">
      <c r="A222" s="223"/>
      <c r="B222" s="50" t="s">
        <v>158</v>
      </c>
      <c r="C222" s="27"/>
      <c r="D222" s="37" t="s">
        <v>453</v>
      </c>
      <c r="E222" s="35" t="s">
        <v>454</v>
      </c>
      <c r="F222" s="35" t="s">
        <v>455</v>
      </c>
      <c r="G222" s="25"/>
      <c r="H222" s="45" t="s">
        <v>14</v>
      </c>
      <c r="I222" s="84">
        <v>7</v>
      </c>
      <c r="J222" s="45" t="s">
        <v>54</v>
      </c>
      <c r="K222" s="45" t="s">
        <v>689</v>
      </c>
      <c r="L222" s="226"/>
      <c r="M222" s="229"/>
      <c r="N222" s="220"/>
      <c r="O222" s="186"/>
    </row>
    <row r="223" spans="1:15" ht="31.5" customHeight="1" thickBot="1" x14ac:dyDescent="0.35">
      <c r="A223" s="224"/>
      <c r="B223" s="78" t="s">
        <v>158</v>
      </c>
      <c r="C223" s="85"/>
      <c r="D223" s="82" t="s">
        <v>466</v>
      </c>
      <c r="E223" s="81" t="s">
        <v>467</v>
      </c>
      <c r="F223" s="81" t="s">
        <v>468</v>
      </c>
      <c r="G223" s="86"/>
      <c r="H223" s="69" t="s">
        <v>44</v>
      </c>
      <c r="I223" s="84">
        <v>7</v>
      </c>
      <c r="J223" s="69" t="s">
        <v>45</v>
      </c>
      <c r="K223" s="69" t="s">
        <v>689</v>
      </c>
      <c r="L223" s="227"/>
      <c r="M223" s="230"/>
      <c r="N223" s="221"/>
      <c r="O223" s="187"/>
    </row>
    <row r="224" spans="1:15" ht="31.5" customHeight="1" x14ac:dyDescent="0.3">
      <c r="A224"/>
      <c r="B224"/>
      <c r="C224"/>
      <c r="D224"/>
      <c r="E224"/>
      <c r="F224"/>
      <c r="G224"/>
      <c r="H224"/>
      <c r="I224"/>
      <c r="J224"/>
      <c r="K224"/>
      <c r="L224" s="191"/>
      <c r="M224" s="191"/>
      <c r="N224" s="192"/>
      <c r="O224" s="193">
        <f>SUM(O23:O223)</f>
        <v>0</v>
      </c>
    </row>
    <row r="225" spans="1:13" ht="31.5" customHeight="1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ht="31.5" customHeight="1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ht="31.5" customHeight="1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ht="31.5" customHeight="1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ht="31.5" customHeight="1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ht="31.5" customHeight="1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ht="31.5" customHeight="1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ht="31.5" customHeight="1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</row>
  </sheetData>
  <mergeCells count="224">
    <mergeCell ref="A195:A198"/>
    <mergeCell ref="A199:A202"/>
    <mergeCell ref="A203:A206"/>
    <mergeCell ref="L176:L179"/>
    <mergeCell ref="M176:M179"/>
    <mergeCell ref="N176:N179"/>
    <mergeCell ref="N185:N188"/>
    <mergeCell ref="L199:L202"/>
    <mergeCell ref="M199:M202"/>
    <mergeCell ref="L203:L206"/>
    <mergeCell ref="M203:M206"/>
    <mergeCell ref="L190:L193"/>
    <mergeCell ref="M190:M193"/>
    <mergeCell ref="L195:L198"/>
    <mergeCell ref="M195:M198"/>
    <mergeCell ref="A176:A179"/>
    <mergeCell ref="A181:A184"/>
    <mergeCell ref="A185:A188"/>
    <mergeCell ref="A190:A193"/>
    <mergeCell ref="L181:L184"/>
    <mergeCell ref="M181:M184"/>
    <mergeCell ref="L185:L188"/>
    <mergeCell ref="M185:M188"/>
    <mergeCell ref="L158:L161"/>
    <mergeCell ref="M158:M161"/>
    <mergeCell ref="N158:N161"/>
    <mergeCell ref="A149:A152"/>
    <mergeCell ref="A153:A156"/>
    <mergeCell ref="A158:A161"/>
    <mergeCell ref="L172:L175"/>
    <mergeCell ref="M172:M175"/>
    <mergeCell ref="N172:N175"/>
    <mergeCell ref="A167:A170"/>
    <mergeCell ref="A172:A175"/>
    <mergeCell ref="L167:L170"/>
    <mergeCell ref="M167:M170"/>
    <mergeCell ref="L145:L148"/>
    <mergeCell ref="M145:M148"/>
    <mergeCell ref="N145:N148"/>
    <mergeCell ref="L149:L152"/>
    <mergeCell ref="M149:M152"/>
    <mergeCell ref="N149:N152"/>
    <mergeCell ref="L153:L156"/>
    <mergeCell ref="M153:M156"/>
    <mergeCell ref="N153:N156"/>
    <mergeCell ref="L137:L140"/>
    <mergeCell ref="M137:M140"/>
    <mergeCell ref="L141:L144"/>
    <mergeCell ref="M141:M144"/>
    <mergeCell ref="L125:L128"/>
    <mergeCell ref="M125:M128"/>
    <mergeCell ref="L129:L132"/>
    <mergeCell ref="M129:M132"/>
    <mergeCell ref="L133:L136"/>
    <mergeCell ref="M133:M136"/>
    <mergeCell ref="L105:L108"/>
    <mergeCell ref="M105:M108"/>
    <mergeCell ref="L93:L96"/>
    <mergeCell ref="M93:M96"/>
    <mergeCell ref="L97:L100"/>
    <mergeCell ref="M97:M100"/>
    <mergeCell ref="L117:L120"/>
    <mergeCell ref="M117:M120"/>
    <mergeCell ref="L121:L124"/>
    <mergeCell ref="M121:M124"/>
    <mergeCell ref="L109:L112"/>
    <mergeCell ref="M109:M112"/>
    <mergeCell ref="L113:L116"/>
    <mergeCell ref="M113:M116"/>
    <mergeCell ref="L85:L88"/>
    <mergeCell ref="M85:M88"/>
    <mergeCell ref="L89:L92"/>
    <mergeCell ref="M89:M92"/>
    <mergeCell ref="L76:L79"/>
    <mergeCell ref="M76:M79"/>
    <mergeCell ref="L81:L84"/>
    <mergeCell ref="M81:M84"/>
    <mergeCell ref="L101:L104"/>
    <mergeCell ref="M101:M104"/>
    <mergeCell ref="L44:L47"/>
    <mergeCell ref="M44:M47"/>
    <mergeCell ref="N44:N47"/>
    <mergeCell ref="L48:L51"/>
    <mergeCell ref="M48:M51"/>
    <mergeCell ref="N48:N51"/>
    <mergeCell ref="M68:M71"/>
    <mergeCell ref="L72:L75"/>
    <mergeCell ref="M72:M75"/>
    <mergeCell ref="L60:L63"/>
    <mergeCell ref="M60:M63"/>
    <mergeCell ref="L64:L67"/>
    <mergeCell ref="M64:M67"/>
    <mergeCell ref="L52:L55"/>
    <mergeCell ref="M52:M55"/>
    <mergeCell ref="L68:L71"/>
    <mergeCell ref="N4:O4"/>
    <mergeCell ref="A4:A5"/>
    <mergeCell ref="A3:O3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L4:L5"/>
    <mergeCell ref="M4:M5"/>
    <mergeCell ref="A6:O6"/>
    <mergeCell ref="L7:L10"/>
    <mergeCell ref="M7:M10"/>
    <mergeCell ref="N7:N10"/>
    <mergeCell ref="N19:N22"/>
    <mergeCell ref="N23:N26"/>
    <mergeCell ref="N11:N14"/>
    <mergeCell ref="N15:N18"/>
    <mergeCell ref="N36:N39"/>
    <mergeCell ref="L36:L39"/>
    <mergeCell ref="M36:M39"/>
    <mergeCell ref="M19:M22"/>
    <mergeCell ref="L23:L26"/>
    <mergeCell ref="M23:M26"/>
    <mergeCell ref="L11:L14"/>
    <mergeCell ref="M11:M14"/>
    <mergeCell ref="L15:L18"/>
    <mergeCell ref="M15:M18"/>
    <mergeCell ref="L27:L30"/>
    <mergeCell ref="M27:M30"/>
    <mergeCell ref="L31:L34"/>
    <mergeCell ref="M31:M34"/>
    <mergeCell ref="L19:L22"/>
    <mergeCell ref="A7:A10"/>
    <mergeCell ref="A85:A88"/>
    <mergeCell ref="A89:A92"/>
    <mergeCell ref="A93:A96"/>
    <mergeCell ref="A97:A100"/>
    <mergeCell ref="L212:L215"/>
    <mergeCell ref="M212:M215"/>
    <mergeCell ref="A216:A219"/>
    <mergeCell ref="L216:L219"/>
    <mergeCell ref="M216:M219"/>
    <mergeCell ref="A129:A132"/>
    <mergeCell ref="A133:A136"/>
    <mergeCell ref="A137:A140"/>
    <mergeCell ref="A141:A144"/>
    <mergeCell ref="A145:A148"/>
    <mergeCell ref="A101:A104"/>
    <mergeCell ref="A162:A165"/>
    <mergeCell ref="L162:L165"/>
    <mergeCell ref="M162:M165"/>
    <mergeCell ref="A105:A108"/>
    <mergeCell ref="A109:A112"/>
    <mergeCell ref="A113:A116"/>
    <mergeCell ref="A117:A120"/>
    <mergeCell ref="A121:A124"/>
    <mergeCell ref="A125:A128"/>
    <mergeCell ref="A11:A14"/>
    <mergeCell ref="A15:A18"/>
    <mergeCell ref="A19:A22"/>
    <mergeCell ref="A23:A26"/>
    <mergeCell ref="A27:A30"/>
    <mergeCell ref="A31:A34"/>
    <mergeCell ref="A36:A39"/>
    <mergeCell ref="A40:A43"/>
    <mergeCell ref="A56:A59"/>
    <mergeCell ref="N27:N30"/>
    <mergeCell ref="N31:N34"/>
    <mergeCell ref="N60:N63"/>
    <mergeCell ref="N64:N67"/>
    <mergeCell ref="N68:N71"/>
    <mergeCell ref="N72:N75"/>
    <mergeCell ref="N76:N79"/>
    <mergeCell ref="N81:N84"/>
    <mergeCell ref="A52:A55"/>
    <mergeCell ref="A44:A47"/>
    <mergeCell ref="A48:A51"/>
    <mergeCell ref="N40:N43"/>
    <mergeCell ref="L40:L43"/>
    <mergeCell ref="M40:M43"/>
    <mergeCell ref="A60:A63"/>
    <mergeCell ref="A64:A67"/>
    <mergeCell ref="A72:A75"/>
    <mergeCell ref="A76:A79"/>
    <mergeCell ref="A81:A84"/>
    <mergeCell ref="A68:A71"/>
    <mergeCell ref="N52:N55"/>
    <mergeCell ref="L56:L59"/>
    <mergeCell ref="M56:M59"/>
    <mergeCell ref="N56:N59"/>
    <mergeCell ref="A220:A223"/>
    <mergeCell ref="L220:L223"/>
    <mergeCell ref="M220:M223"/>
    <mergeCell ref="N85:N88"/>
    <mergeCell ref="N89:N92"/>
    <mergeCell ref="N93:N96"/>
    <mergeCell ref="N97:N100"/>
    <mergeCell ref="N101:N104"/>
    <mergeCell ref="N105:N108"/>
    <mergeCell ref="N109:N112"/>
    <mergeCell ref="N113:N116"/>
    <mergeCell ref="N117:N120"/>
    <mergeCell ref="A208:A211"/>
    <mergeCell ref="L208:L211"/>
    <mergeCell ref="M208:M211"/>
    <mergeCell ref="A212:A215"/>
    <mergeCell ref="N190:N193"/>
    <mergeCell ref="N195:N198"/>
    <mergeCell ref="N199:N202"/>
    <mergeCell ref="N203:N206"/>
    <mergeCell ref="N208:N211"/>
    <mergeCell ref="N212:N215"/>
    <mergeCell ref="N216:N219"/>
    <mergeCell ref="N220:N223"/>
    <mergeCell ref="N121:N124"/>
    <mergeCell ref="N125:N128"/>
    <mergeCell ref="N129:N132"/>
    <mergeCell ref="N133:N136"/>
    <mergeCell ref="N137:N140"/>
    <mergeCell ref="N141:N144"/>
    <mergeCell ref="N162:N165"/>
    <mergeCell ref="N167:N170"/>
    <mergeCell ref="N181:N184"/>
  </mergeCells>
  <pageMargins left="0.70866141732283472" right="0.70866141732283472" top="0.74803149606299213" bottom="0.74803149606299213" header="0.31496062992125984" footer="0.31496062992125984"/>
  <pageSetup paperSize="9" scale="10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  <pageSetUpPr fitToPage="1"/>
  </sheetPr>
  <dimension ref="A1:XFD211"/>
  <sheetViews>
    <sheetView view="pageBreakPreview" zoomScale="80" zoomScaleNormal="100" zoomScaleSheetLayoutView="80" workbookViewId="0">
      <pane ySplit="5" topLeftCell="A6" activePane="bottomLeft" state="frozen"/>
      <selection pane="bottomLeft" activeCell="T209" sqref="T209"/>
    </sheetView>
  </sheetViews>
  <sheetFormatPr defaultRowHeight="31.5" customHeight="1" x14ac:dyDescent="0.2"/>
  <cols>
    <col min="1" max="1" width="12.140625" style="4" bestFit="1" customWidth="1"/>
    <col min="2" max="2" width="10.42578125" style="8" customWidth="1"/>
    <col min="3" max="3" width="12.28515625" style="8" bestFit="1" customWidth="1"/>
    <col min="4" max="4" width="19.28515625" style="8" bestFit="1" customWidth="1"/>
    <col min="5" max="5" width="57.140625" style="9" customWidth="1"/>
    <col min="6" max="6" width="7.28515625" style="4" customWidth="1"/>
    <col min="7" max="7" width="24" style="8" bestFit="1" customWidth="1"/>
    <col min="8" max="8" width="9" style="10" customWidth="1"/>
    <col min="9" max="9" width="10.7109375" style="4" customWidth="1"/>
    <col min="10" max="10" width="12.28515625" style="4" customWidth="1"/>
    <col min="11" max="11" width="13.28515625" style="11" customWidth="1"/>
    <col min="12" max="12" width="13.28515625" style="116" customWidth="1"/>
    <col min="13" max="13" width="9.140625" style="93"/>
    <col min="14" max="14" width="12.85546875" style="93" bestFit="1" customWidth="1"/>
    <col min="15" max="16384" width="9.140625" style="4"/>
  </cols>
  <sheetData>
    <row r="1" spans="1:16384" ht="31.5" customHeight="1" x14ac:dyDescent="0.2">
      <c r="A1" s="1"/>
      <c r="B1" s="2"/>
      <c r="C1" s="2"/>
      <c r="D1" s="2"/>
      <c r="E1" s="3"/>
      <c r="F1" s="1"/>
      <c r="G1" s="14"/>
      <c r="H1" s="13"/>
      <c r="I1" s="16"/>
      <c r="J1" s="16"/>
      <c r="K1" s="16"/>
      <c r="L1" s="113"/>
      <c r="M1" s="20"/>
      <c r="N1" s="20"/>
    </row>
    <row r="2" spans="1:16384" ht="31.5" customHeight="1" x14ac:dyDescent="0.2">
      <c r="A2" s="1"/>
      <c r="B2" s="2"/>
      <c r="C2" s="2"/>
      <c r="D2" s="2"/>
      <c r="E2" s="3"/>
      <c r="F2" s="1"/>
      <c r="G2" s="14"/>
      <c r="H2" s="13"/>
      <c r="I2" s="16"/>
      <c r="J2" s="16"/>
      <c r="K2" s="16"/>
      <c r="L2" s="113"/>
      <c r="M2" s="20"/>
      <c r="N2" s="20"/>
    </row>
    <row r="3" spans="1:16384" s="31" customFormat="1" ht="119.2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  <c r="LR3" s="238"/>
      <c r="LS3" s="238"/>
      <c r="LT3" s="238"/>
      <c r="LU3" s="238"/>
      <c r="LV3" s="238"/>
      <c r="LW3" s="238"/>
      <c r="LX3" s="238"/>
      <c r="LY3" s="238"/>
      <c r="LZ3" s="238"/>
      <c r="MA3" s="238"/>
      <c r="MB3" s="238"/>
      <c r="MC3" s="238"/>
      <c r="MD3" s="238"/>
      <c r="ME3" s="238"/>
      <c r="MF3" s="238"/>
      <c r="MG3" s="238"/>
      <c r="MH3" s="238"/>
      <c r="MI3" s="238"/>
      <c r="MJ3" s="238"/>
      <c r="MK3" s="238"/>
      <c r="ML3" s="238"/>
      <c r="MM3" s="238"/>
      <c r="MN3" s="238"/>
      <c r="MO3" s="238"/>
      <c r="MP3" s="238"/>
      <c r="MQ3" s="238"/>
      <c r="MR3" s="238"/>
      <c r="MS3" s="238"/>
      <c r="MT3" s="238"/>
      <c r="MU3" s="238"/>
      <c r="MV3" s="238"/>
      <c r="MW3" s="238"/>
      <c r="MX3" s="238"/>
      <c r="MY3" s="238"/>
      <c r="MZ3" s="238"/>
      <c r="NA3" s="238"/>
      <c r="NB3" s="238"/>
      <c r="NC3" s="238"/>
      <c r="ND3" s="238"/>
      <c r="NE3" s="238"/>
      <c r="NF3" s="238"/>
      <c r="NG3" s="238"/>
      <c r="NH3" s="238"/>
      <c r="NI3" s="238"/>
      <c r="NJ3" s="238"/>
      <c r="NK3" s="238"/>
      <c r="NL3" s="238"/>
      <c r="NM3" s="238"/>
      <c r="NN3" s="238"/>
      <c r="NO3" s="238"/>
      <c r="NP3" s="238"/>
      <c r="NQ3" s="238"/>
      <c r="NR3" s="238"/>
      <c r="NS3" s="238"/>
      <c r="NT3" s="238"/>
      <c r="NU3" s="238"/>
      <c r="NV3" s="238"/>
      <c r="NW3" s="238"/>
      <c r="NX3" s="238"/>
      <c r="NY3" s="238"/>
      <c r="NZ3" s="238"/>
      <c r="OA3" s="238"/>
      <c r="OB3" s="238"/>
      <c r="OC3" s="238"/>
      <c r="OD3" s="238"/>
      <c r="OE3" s="238"/>
      <c r="OF3" s="238"/>
      <c r="OG3" s="238"/>
      <c r="OH3" s="238"/>
      <c r="OI3" s="238"/>
      <c r="OJ3" s="238"/>
      <c r="OK3" s="238"/>
      <c r="OL3" s="238"/>
      <c r="OM3" s="238"/>
      <c r="ON3" s="238"/>
      <c r="OO3" s="238"/>
      <c r="OP3" s="238"/>
      <c r="OQ3" s="238"/>
      <c r="OR3" s="238"/>
      <c r="OS3" s="238"/>
      <c r="OT3" s="238"/>
      <c r="OU3" s="238"/>
      <c r="OV3" s="238"/>
      <c r="OW3" s="238"/>
      <c r="OX3" s="238"/>
      <c r="OY3" s="238"/>
      <c r="OZ3" s="238"/>
      <c r="PA3" s="238"/>
      <c r="PB3" s="238"/>
      <c r="PC3" s="238"/>
      <c r="PD3" s="238"/>
      <c r="PE3" s="238"/>
      <c r="PF3" s="238"/>
      <c r="PG3" s="238"/>
      <c r="PH3" s="238"/>
      <c r="PI3" s="238"/>
      <c r="PJ3" s="238"/>
      <c r="PK3" s="238"/>
      <c r="PL3" s="238"/>
      <c r="PM3" s="238"/>
      <c r="PN3" s="238"/>
      <c r="PO3" s="238"/>
      <c r="PP3" s="238"/>
      <c r="PQ3" s="238"/>
      <c r="PR3" s="238"/>
      <c r="PS3" s="238"/>
      <c r="PT3" s="238"/>
      <c r="PU3" s="238"/>
      <c r="PV3" s="238"/>
      <c r="PW3" s="238"/>
      <c r="PX3" s="238"/>
      <c r="PY3" s="238"/>
      <c r="PZ3" s="238"/>
      <c r="QA3" s="238"/>
      <c r="QB3" s="238"/>
      <c r="QC3" s="238"/>
      <c r="QD3" s="238"/>
      <c r="QE3" s="238"/>
      <c r="QF3" s="238"/>
      <c r="QG3" s="238"/>
      <c r="QH3" s="238"/>
      <c r="QI3" s="238"/>
      <c r="QJ3" s="238"/>
      <c r="QK3" s="238"/>
      <c r="QL3" s="238"/>
      <c r="QM3" s="238"/>
      <c r="QN3" s="238"/>
      <c r="QO3" s="238"/>
      <c r="QP3" s="238"/>
      <c r="QQ3" s="238"/>
      <c r="QR3" s="238"/>
      <c r="QS3" s="238"/>
      <c r="QT3" s="238"/>
      <c r="QU3" s="238"/>
      <c r="QV3" s="238"/>
      <c r="QW3" s="238"/>
      <c r="QX3" s="238"/>
      <c r="QY3" s="238"/>
      <c r="QZ3" s="238"/>
      <c r="RA3" s="238"/>
      <c r="RB3" s="238"/>
      <c r="RC3" s="238"/>
      <c r="RD3" s="238"/>
      <c r="RE3" s="238"/>
      <c r="RF3" s="238"/>
      <c r="RG3" s="238"/>
      <c r="RH3" s="238"/>
      <c r="RI3" s="238"/>
      <c r="RJ3" s="238"/>
      <c r="RK3" s="238"/>
      <c r="RL3" s="238"/>
      <c r="RM3" s="238"/>
      <c r="RN3" s="238"/>
      <c r="RO3" s="238"/>
      <c r="RP3" s="238"/>
      <c r="RQ3" s="238"/>
      <c r="RR3" s="238"/>
      <c r="RS3" s="238"/>
      <c r="RT3" s="238"/>
      <c r="RU3" s="238"/>
      <c r="RV3" s="238"/>
      <c r="RW3" s="238"/>
      <c r="RX3" s="238"/>
      <c r="RY3" s="238"/>
      <c r="RZ3" s="238"/>
      <c r="SA3" s="238"/>
      <c r="SB3" s="238"/>
      <c r="SC3" s="238"/>
      <c r="SD3" s="238"/>
      <c r="SE3" s="238"/>
      <c r="SF3" s="238"/>
      <c r="SG3" s="238"/>
      <c r="SH3" s="238"/>
      <c r="SI3" s="238"/>
      <c r="SJ3" s="238"/>
      <c r="SK3" s="238"/>
      <c r="SL3" s="238"/>
      <c r="SM3" s="238"/>
      <c r="SN3" s="238"/>
      <c r="SO3" s="238"/>
      <c r="SP3" s="238"/>
      <c r="SQ3" s="238"/>
      <c r="SR3" s="238"/>
      <c r="SS3" s="238"/>
      <c r="ST3" s="238"/>
      <c r="SU3" s="238"/>
      <c r="SV3" s="238"/>
      <c r="SW3" s="238"/>
      <c r="SX3" s="238"/>
      <c r="SY3" s="238"/>
      <c r="SZ3" s="238"/>
      <c r="TA3" s="238"/>
      <c r="TB3" s="238"/>
      <c r="TC3" s="238"/>
      <c r="TD3" s="238"/>
      <c r="TE3" s="238"/>
      <c r="TF3" s="238"/>
      <c r="TG3" s="238"/>
      <c r="TH3" s="238"/>
      <c r="TI3" s="238"/>
      <c r="TJ3" s="238"/>
      <c r="TK3" s="238"/>
      <c r="TL3" s="238"/>
      <c r="TM3" s="238"/>
      <c r="TN3" s="238"/>
      <c r="TO3" s="238"/>
      <c r="TP3" s="238"/>
      <c r="TQ3" s="238"/>
      <c r="TR3" s="238"/>
      <c r="TS3" s="238"/>
      <c r="TT3" s="238"/>
      <c r="TU3" s="238"/>
      <c r="TV3" s="238"/>
      <c r="TW3" s="238"/>
      <c r="TX3" s="238"/>
      <c r="TY3" s="238"/>
      <c r="TZ3" s="238"/>
      <c r="UA3" s="238"/>
      <c r="UB3" s="238"/>
      <c r="UC3" s="238"/>
      <c r="UD3" s="238"/>
      <c r="UE3" s="238"/>
      <c r="UF3" s="238"/>
      <c r="UG3" s="238"/>
      <c r="UH3" s="238"/>
      <c r="UI3" s="238"/>
      <c r="UJ3" s="238"/>
      <c r="UK3" s="238"/>
      <c r="UL3" s="238"/>
      <c r="UM3" s="238"/>
      <c r="UN3" s="238"/>
      <c r="UO3" s="238"/>
      <c r="UP3" s="238"/>
      <c r="UQ3" s="238"/>
      <c r="UR3" s="238"/>
      <c r="US3" s="238"/>
      <c r="UT3" s="238"/>
      <c r="UU3" s="238"/>
      <c r="UV3" s="238"/>
      <c r="UW3" s="238"/>
      <c r="UX3" s="238"/>
      <c r="UY3" s="238"/>
      <c r="UZ3" s="238"/>
      <c r="VA3" s="238"/>
      <c r="VB3" s="238"/>
      <c r="VC3" s="238"/>
      <c r="VD3" s="238"/>
      <c r="VE3" s="238"/>
      <c r="VF3" s="238"/>
      <c r="VG3" s="238"/>
      <c r="VH3" s="238"/>
      <c r="VI3" s="238"/>
      <c r="VJ3" s="238"/>
      <c r="VK3" s="238"/>
      <c r="VL3" s="238"/>
      <c r="VM3" s="238"/>
      <c r="VN3" s="238"/>
      <c r="VO3" s="238"/>
      <c r="VP3" s="238"/>
      <c r="VQ3" s="238"/>
      <c r="VR3" s="238"/>
      <c r="VS3" s="238"/>
      <c r="VT3" s="238"/>
      <c r="VU3" s="238"/>
      <c r="VV3" s="238"/>
      <c r="VW3" s="238"/>
      <c r="VX3" s="238"/>
      <c r="VY3" s="238"/>
      <c r="VZ3" s="238"/>
      <c r="WA3" s="238"/>
      <c r="WB3" s="238"/>
      <c r="WC3" s="238"/>
      <c r="WD3" s="238"/>
      <c r="WE3" s="238"/>
      <c r="WF3" s="238"/>
      <c r="WG3" s="238"/>
      <c r="WH3" s="238"/>
      <c r="WI3" s="238"/>
      <c r="WJ3" s="238"/>
      <c r="WK3" s="238"/>
      <c r="WL3" s="238"/>
      <c r="WM3" s="238"/>
      <c r="WN3" s="238"/>
      <c r="WO3" s="238"/>
      <c r="WP3" s="238"/>
      <c r="WQ3" s="238"/>
      <c r="WR3" s="238"/>
      <c r="WS3" s="238"/>
      <c r="WT3" s="238"/>
      <c r="WU3" s="238"/>
      <c r="WV3" s="238"/>
      <c r="WW3" s="238"/>
      <c r="WX3" s="238"/>
      <c r="WY3" s="238"/>
      <c r="WZ3" s="238"/>
      <c r="XA3" s="238"/>
      <c r="XB3" s="238"/>
      <c r="XC3" s="238"/>
      <c r="XD3" s="238"/>
      <c r="XE3" s="238"/>
      <c r="XF3" s="238"/>
      <c r="XG3" s="238"/>
      <c r="XH3" s="238"/>
      <c r="XI3" s="238"/>
      <c r="XJ3" s="238"/>
      <c r="XK3" s="238"/>
      <c r="XL3" s="238"/>
      <c r="XM3" s="238"/>
      <c r="XN3" s="238"/>
      <c r="XO3" s="238"/>
      <c r="XP3" s="238"/>
      <c r="XQ3" s="238"/>
      <c r="XR3" s="238"/>
      <c r="XS3" s="238"/>
      <c r="XT3" s="238"/>
      <c r="XU3" s="238"/>
      <c r="XV3" s="238"/>
      <c r="XW3" s="238"/>
      <c r="XX3" s="238"/>
      <c r="XY3" s="238"/>
      <c r="XZ3" s="238"/>
      <c r="YA3" s="238"/>
      <c r="YB3" s="238"/>
      <c r="YC3" s="238"/>
      <c r="YD3" s="238"/>
      <c r="YE3" s="238"/>
      <c r="YF3" s="238"/>
      <c r="YG3" s="238"/>
      <c r="YH3" s="238"/>
      <c r="YI3" s="238"/>
      <c r="YJ3" s="238"/>
      <c r="YK3" s="238"/>
      <c r="YL3" s="238"/>
      <c r="YM3" s="238"/>
      <c r="YN3" s="238"/>
      <c r="YO3" s="238"/>
      <c r="YP3" s="238"/>
      <c r="YQ3" s="238"/>
      <c r="YR3" s="238"/>
      <c r="YS3" s="238"/>
      <c r="YT3" s="238"/>
      <c r="YU3" s="238"/>
      <c r="YV3" s="238"/>
      <c r="YW3" s="238"/>
      <c r="YX3" s="238"/>
      <c r="YY3" s="238"/>
      <c r="YZ3" s="238"/>
      <c r="ZA3" s="238"/>
      <c r="ZB3" s="238"/>
      <c r="ZC3" s="238"/>
      <c r="ZD3" s="238"/>
      <c r="ZE3" s="238"/>
      <c r="ZF3" s="238"/>
      <c r="ZG3" s="238"/>
      <c r="ZH3" s="238"/>
      <c r="ZI3" s="238"/>
      <c r="ZJ3" s="238"/>
      <c r="ZK3" s="238"/>
      <c r="ZL3" s="238"/>
      <c r="ZM3" s="238"/>
      <c r="ZN3" s="238"/>
      <c r="ZO3" s="238"/>
      <c r="ZP3" s="238"/>
      <c r="ZQ3" s="238"/>
      <c r="ZR3" s="238"/>
      <c r="ZS3" s="238"/>
      <c r="ZT3" s="238"/>
      <c r="ZU3" s="238"/>
      <c r="ZV3" s="238"/>
      <c r="ZW3" s="238"/>
      <c r="ZX3" s="238"/>
      <c r="ZY3" s="238"/>
      <c r="ZZ3" s="238"/>
      <c r="AAA3" s="238"/>
      <c r="AAB3" s="238"/>
      <c r="AAC3" s="238"/>
      <c r="AAD3" s="238"/>
      <c r="AAE3" s="238"/>
      <c r="AAF3" s="238"/>
      <c r="AAG3" s="238"/>
      <c r="AAH3" s="238"/>
      <c r="AAI3" s="238"/>
      <c r="AAJ3" s="238"/>
      <c r="AAK3" s="238"/>
      <c r="AAL3" s="238"/>
      <c r="AAM3" s="238"/>
      <c r="AAN3" s="238"/>
      <c r="AAO3" s="238"/>
      <c r="AAP3" s="238"/>
      <c r="AAQ3" s="238"/>
      <c r="AAR3" s="238"/>
      <c r="AAS3" s="238"/>
      <c r="AAT3" s="238"/>
      <c r="AAU3" s="238"/>
      <c r="AAV3" s="238"/>
      <c r="AAW3" s="238"/>
      <c r="AAX3" s="238"/>
      <c r="AAY3" s="238"/>
      <c r="AAZ3" s="238"/>
      <c r="ABA3" s="238"/>
      <c r="ABB3" s="238"/>
      <c r="ABC3" s="238"/>
      <c r="ABD3" s="238"/>
      <c r="ABE3" s="238"/>
      <c r="ABF3" s="238"/>
      <c r="ABG3" s="238"/>
      <c r="ABH3" s="238"/>
      <c r="ABI3" s="238"/>
      <c r="ABJ3" s="238"/>
      <c r="ABK3" s="238"/>
      <c r="ABL3" s="238"/>
      <c r="ABM3" s="238"/>
      <c r="ABN3" s="238"/>
      <c r="ABO3" s="238"/>
      <c r="ABP3" s="238"/>
      <c r="ABQ3" s="238"/>
      <c r="ABR3" s="238"/>
      <c r="ABS3" s="238"/>
      <c r="ABT3" s="238"/>
      <c r="ABU3" s="238"/>
      <c r="ABV3" s="238"/>
      <c r="ABW3" s="238"/>
      <c r="ABX3" s="238"/>
      <c r="ABY3" s="238"/>
      <c r="ABZ3" s="238"/>
      <c r="ACA3" s="238"/>
      <c r="ACB3" s="238"/>
      <c r="ACC3" s="238"/>
      <c r="ACD3" s="238"/>
      <c r="ACE3" s="238"/>
      <c r="ACF3" s="238"/>
      <c r="ACG3" s="238"/>
      <c r="ACH3" s="238"/>
      <c r="ACI3" s="238"/>
      <c r="ACJ3" s="238"/>
      <c r="ACK3" s="238"/>
      <c r="ACL3" s="238"/>
      <c r="ACM3" s="238"/>
      <c r="ACN3" s="238"/>
      <c r="ACO3" s="238"/>
      <c r="ACP3" s="238"/>
      <c r="ACQ3" s="238"/>
      <c r="ACR3" s="238"/>
      <c r="ACS3" s="238"/>
      <c r="ACT3" s="238"/>
      <c r="ACU3" s="238"/>
      <c r="ACV3" s="238"/>
      <c r="ACW3" s="238"/>
      <c r="ACX3" s="238"/>
      <c r="ACY3" s="238"/>
      <c r="ACZ3" s="238"/>
      <c r="ADA3" s="238"/>
      <c r="ADB3" s="238"/>
      <c r="ADC3" s="238"/>
      <c r="ADD3" s="238"/>
      <c r="ADE3" s="238"/>
      <c r="ADF3" s="238"/>
      <c r="ADG3" s="238"/>
      <c r="ADH3" s="238"/>
      <c r="ADI3" s="238"/>
      <c r="ADJ3" s="238"/>
      <c r="ADK3" s="238"/>
      <c r="ADL3" s="238"/>
      <c r="ADM3" s="238"/>
      <c r="ADN3" s="238"/>
      <c r="ADO3" s="238"/>
      <c r="ADP3" s="238"/>
      <c r="ADQ3" s="238"/>
      <c r="ADR3" s="238"/>
      <c r="ADS3" s="238"/>
      <c r="ADT3" s="238"/>
      <c r="ADU3" s="238"/>
      <c r="ADV3" s="238"/>
      <c r="ADW3" s="238"/>
      <c r="ADX3" s="238"/>
      <c r="ADY3" s="238"/>
      <c r="ADZ3" s="238"/>
      <c r="AEA3" s="238"/>
      <c r="AEB3" s="238"/>
      <c r="AEC3" s="238"/>
      <c r="AED3" s="238"/>
      <c r="AEE3" s="238"/>
      <c r="AEF3" s="238"/>
      <c r="AEG3" s="238"/>
      <c r="AEH3" s="238"/>
      <c r="AEI3" s="238"/>
      <c r="AEJ3" s="238"/>
      <c r="AEK3" s="238"/>
      <c r="AEL3" s="238"/>
      <c r="AEM3" s="238"/>
      <c r="AEN3" s="238"/>
      <c r="AEO3" s="238"/>
      <c r="AEP3" s="238"/>
      <c r="AEQ3" s="238"/>
      <c r="AER3" s="238"/>
      <c r="AES3" s="238"/>
      <c r="AET3" s="238"/>
      <c r="AEU3" s="238"/>
      <c r="AEV3" s="238"/>
      <c r="AEW3" s="238"/>
      <c r="AEX3" s="238"/>
      <c r="AEY3" s="238"/>
      <c r="AEZ3" s="238"/>
      <c r="AFA3" s="238"/>
      <c r="AFB3" s="238"/>
      <c r="AFC3" s="238"/>
      <c r="AFD3" s="238"/>
      <c r="AFE3" s="238"/>
      <c r="AFF3" s="238"/>
      <c r="AFG3" s="238"/>
      <c r="AFH3" s="238"/>
      <c r="AFI3" s="238"/>
      <c r="AFJ3" s="238"/>
      <c r="AFK3" s="238"/>
      <c r="AFL3" s="238"/>
      <c r="AFM3" s="238"/>
      <c r="AFN3" s="238"/>
      <c r="AFO3" s="238"/>
      <c r="AFP3" s="238"/>
      <c r="AFQ3" s="238"/>
      <c r="AFR3" s="238"/>
      <c r="AFS3" s="238"/>
      <c r="AFT3" s="238"/>
      <c r="AFU3" s="238"/>
      <c r="AFV3" s="238"/>
      <c r="AFW3" s="238"/>
      <c r="AFX3" s="238"/>
      <c r="AFY3" s="238"/>
      <c r="AFZ3" s="238"/>
      <c r="AGA3" s="238"/>
      <c r="AGB3" s="238"/>
      <c r="AGC3" s="238"/>
      <c r="AGD3" s="238"/>
      <c r="AGE3" s="238"/>
      <c r="AGF3" s="238"/>
      <c r="AGG3" s="238"/>
      <c r="AGH3" s="238"/>
      <c r="AGI3" s="238"/>
      <c r="AGJ3" s="238"/>
      <c r="AGK3" s="238"/>
      <c r="AGL3" s="238"/>
      <c r="AGM3" s="238"/>
      <c r="AGN3" s="238"/>
      <c r="AGO3" s="238"/>
      <c r="AGP3" s="238"/>
      <c r="AGQ3" s="238"/>
      <c r="AGR3" s="238"/>
      <c r="AGS3" s="238"/>
      <c r="AGT3" s="238"/>
      <c r="AGU3" s="238"/>
      <c r="AGV3" s="238"/>
      <c r="AGW3" s="238"/>
      <c r="AGX3" s="238"/>
      <c r="AGY3" s="238"/>
      <c r="AGZ3" s="238"/>
      <c r="AHA3" s="238"/>
      <c r="AHB3" s="238"/>
      <c r="AHC3" s="238"/>
      <c r="AHD3" s="238"/>
      <c r="AHE3" s="238"/>
      <c r="AHF3" s="238"/>
      <c r="AHG3" s="238"/>
      <c r="AHH3" s="238"/>
      <c r="AHI3" s="238"/>
      <c r="AHJ3" s="238"/>
      <c r="AHK3" s="238"/>
      <c r="AHL3" s="238"/>
      <c r="AHM3" s="238"/>
      <c r="AHN3" s="238"/>
      <c r="AHO3" s="238"/>
      <c r="AHP3" s="238"/>
      <c r="AHQ3" s="238"/>
      <c r="AHR3" s="238"/>
      <c r="AHS3" s="238"/>
      <c r="AHT3" s="238"/>
      <c r="AHU3" s="238"/>
      <c r="AHV3" s="238"/>
      <c r="AHW3" s="238"/>
      <c r="AHX3" s="238"/>
      <c r="AHY3" s="238"/>
      <c r="AHZ3" s="238"/>
      <c r="AIA3" s="238"/>
      <c r="AIB3" s="238"/>
      <c r="AIC3" s="238"/>
      <c r="AID3" s="238"/>
      <c r="AIE3" s="238"/>
      <c r="AIF3" s="238"/>
      <c r="AIG3" s="238"/>
      <c r="AIH3" s="238"/>
      <c r="AII3" s="238"/>
      <c r="AIJ3" s="238"/>
      <c r="AIK3" s="238"/>
      <c r="AIL3" s="238"/>
      <c r="AIM3" s="238"/>
      <c r="AIN3" s="238"/>
      <c r="AIO3" s="238"/>
      <c r="AIP3" s="238"/>
      <c r="AIQ3" s="238"/>
      <c r="AIR3" s="238"/>
      <c r="AIS3" s="238"/>
      <c r="AIT3" s="238"/>
      <c r="AIU3" s="238"/>
      <c r="AIV3" s="238"/>
      <c r="AIW3" s="238"/>
      <c r="AIX3" s="238"/>
      <c r="AIY3" s="238"/>
      <c r="AIZ3" s="238"/>
      <c r="AJA3" s="238"/>
      <c r="AJB3" s="238"/>
      <c r="AJC3" s="238"/>
      <c r="AJD3" s="238"/>
      <c r="AJE3" s="238"/>
      <c r="AJF3" s="238"/>
      <c r="AJG3" s="238"/>
      <c r="AJH3" s="238"/>
      <c r="AJI3" s="238"/>
      <c r="AJJ3" s="238"/>
      <c r="AJK3" s="238"/>
      <c r="AJL3" s="238"/>
      <c r="AJM3" s="238"/>
      <c r="AJN3" s="238"/>
      <c r="AJO3" s="238"/>
      <c r="AJP3" s="238"/>
      <c r="AJQ3" s="238"/>
      <c r="AJR3" s="238"/>
      <c r="AJS3" s="238"/>
      <c r="AJT3" s="238"/>
      <c r="AJU3" s="238"/>
      <c r="AJV3" s="238"/>
      <c r="AJW3" s="238"/>
      <c r="AJX3" s="238"/>
      <c r="AJY3" s="238"/>
      <c r="AJZ3" s="238"/>
      <c r="AKA3" s="238"/>
      <c r="AKB3" s="238"/>
      <c r="AKC3" s="238"/>
      <c r="AKD3" s="238"/>
      <c r="AKE3" s="238"/>
      <c r="AKF3" s="238"/>
      <c r="AKG3" s="238"/>
      <c r="AKH3" s="238"/>
      <c r="AKI3" s="238"/>
      <c r="AKJ3" s="238"/>
      <c r="AKK3" s="238"/>
      <c r="AKL3" s="238"/>
      <c r="AKM3" s="238"/>
      <c r="AKN3" s="238"/>
      <c r="AKO3" s="238"/>
      <c r="AKP3" s="238"/>
      <c r="AKQ3" s="238"/>
      <c r="AKR3" s="238"/>
      <c r="AKS3" s="238"/>
      <c r="AKT3" s="238"/>
      <c r="AKU3" s="238"/>
      <c r="AKV3" s="238"/>
      <c r="AKW3" s="238"/>
      <c r="AKX3" s="238"/>
      <c r="AKY3" s="238"/>
      <c r="AKZ3" s="238"/>
      <c r="ALA3" s="238"/>
      <c r="ALB3" s="238"/>
      <c r="ALC3" s="238"/>
      <c r="ALD3" s="238"/>
      <c r="ALE3" s="238"/>
      <c r="ALF3" s="238"/>
      <c r="ALG3" s="238"/>
      <c r="ALH3" s="238"/>
      <c r="ALI3" s="238"/>
      <c r="ALJ3" s="238"/>
      <c r="ALK3" s="238"/>
      <c r="ALL3" s="238"/>
      <c r="ALM3" s="238"/>
      <c r="ALN3" s="238"/>
      <c r="ALO3" s="238"/>
      <c r="ALP3" s="238"/>
      <c r="ALQ3" s="238"/>
      <c r="ALR3" s="238"/>
      <c r="ALS3" s="238"/>
      <c r="ALT3" s="238"/>
      <c r="ALU3" s="238"/>
      <c r="ALV3" s="238"/>
      <c r="ALW3" s="238"/>
      <c r="ALX3" s="238"/>
      <c r="ALY3" s="238"/>
      <c r="ALZ3" s="238"/>
      <c r="AMA3" s="238"/>
      <c r="AMB3" s="238"/>
      <c r="AMC3" s="238"/>
      <c r="AMD3" s="238"/>
      <c r="AME3" s="238"/>
      <c r="AMF3" s="238"/>
      <c r="AMG3" s="238"/>
      <c r="AMH3" s="238"/>
      <c r="AMI3" s="238"/>
      <c r="AMJ3" s="238"/>
      <c r="AMK3" s="238"/>
      <c r="AML3" s="238"/>
      <c r="AMM3" s="238"/>
      <c r="AMN3" s="238"/>
      <c r="AMO3" s="238"/>
      <c r="AMP3" s="238"/>
      <c r="AMQ3" s="238"/>
      <c r="AMR3" s="238"/>
      <c r="AMS3" s="238"/>
      <c r="AMT3" s="238"/>
      <c r="AMU3" s="238"/>
      <c r="AMV3" s="238"/>
      <c r="AMW3" s="238"/>
      <c r="AMX3" s="238"/>
      <c r="AMY3" s="238"/>
      <c r="AMZ3" s="238"/>
      <c r="ANA3" s="238"/>
      <c r="ANB3" s="238"/>
      <c r="ANC3" s="238"/>
      <c r="AND3" s="238"/>
      <c r="ANE3" s="238"/>
      <c r="ANF3" s="238"/>
      <c r="ANG3" s="238"/>
      <c r="ANH3" s="238"/>
      <c r="ANI3" s="238"/>
      <c r="ANJ3" s="238"/>
      <c r="ANK3" s="238"/>
      <c r="ANL3" s="238"/>
      <c r="ANM3" s="238"/>
      <c r="ANN3" s="238"/>
      <c r="ANO3" s="238"/>
      <c r="ANP3" s="238"/>
      <c r="ANQ3" s="238"/>
      <c r="ANR3" s="238"/>
      <c r="ANS3" s="238"/>
      <c r="ANT3" s="238"/>
      <c r="ANU3" s="238"/>
      <c r="ANV3" s="238"/>
      <c r="ANW3" s="238"/>
      <c r="ANX3" s="238"/>
      <c r="ANY3" s="238"/>
      <c r="ANZ3" s="238"/>
      <c r="AOA3" s="238"/>
      <c r="AOB3" s="238"/>
      <c r="AOC3" s="238"/>
      <c r="AOD3" s="238"/>
      <c r="AOE3" s="238"/>
      <c r="AOF3" s="238"/>
      <c r="AOG3" s="238"/>
      <c r="AOH3" s="238"/>
      <c r="AOI3" s="238"/>
      <c r="AOJ3" s="238"/>
      <c r="AOK3" s="238"/>
      <c r="AOL3" s="238"/>
      <c r="AOM3" s="238"/>
      <c r="AON3" s="238"/>
      <c r="AOO3" s="238"/>
      <c r="AOP3" s="238"/>
      <c r="AOQ3" s="238"/>
      <c r="AOR3" s="238"/>
      <c r="AOS3" s="238"/>
      <c r="AOT3" s="238"/>
      <c r="AOU3" s="238"/>
      <c r="AOV3" s="238"/>
      <c r="AOW3" s="238"/>
      <c r="AOX3" s="238"/>
      <c r="AOY3" s="238"/>
      <c r="AOZ3" s="238"/>
      <c r="APA3" s="238"/>
      <c r="APB3" s="238"/>
      <c r="APC3" s="238"/>
      <c r="APD3" s="238"/>
      <c r="APE3" s="238"/>
      <c r="APF3" s="238"/>
      <c r="APG3" s="238"/>
      <c r="APH3" s="238"/>
      <c r="API3" s="238"/>
      <c r="APJ3" s="238"/>
      <c r="APK3" s="238"/>
      <c r="APL3" s="238"/>
      <c r="APM3" s="238"/>
      <c r="APN3" s="238"/>
      <c r="APO3" s="238"/>
      <c r="APP3" s="238"/>
      <c r="APQ3" s="238"/>
      <c r="APR3" s="238"/>
      <c r="APS3" s="238"/>
      <c r="APT3" s="238"/>
      <c r="APU3" s="238"/>
      <c r="APV3" s="238"/>
      <c r="APW3" s="238"/>
      <c r="APX3" s="238"/>
      <c r="APY3" s="238"/>
      <c r="APZ3" s="238"/>
      <c r="AQA3" s="238"/>
      <c r="AQB3" s="238"/>
      <c r="AQC3" s="238"/>
      <c r="AQD3" s="238"/>
      <c r="AQE3" s="238"/>
      <c r="AQF3" s="238"/>
      <c r="AQG3" s="238"/>
      <c r="AQH3" s="238"/>
      <c r="AQI3" s="238"/>
      <c r="AQJ3" s="238"/>
      <c r="AQK3" s="238"/>
      <c r="AQL3" s="238"/>
      <c r="AQM3" s="238"/>
      <c r="AQN3" s="238"/>
      <c r="AQO3" s="238"/>
      <c r="AQP3" s="238"/>
      <c r="AQQ3" s="238"/>
      <c r="AQR3" s="238"/>
      <c r="AQS3" s="238"/>
      <c r="AQT3" s="238"/>
      <c r="AQU3" s="238"/>
      <c r="AQV3" s="238"/>
      <c r="AQW3" s="238"/>
      <c r="AQX3" s="238"/>
      <c r="AQY3" s="238"/>
      <c r="AQZ3" s="238"/>
      <c r="ARA3" s="238"/>
      <c r="ARB3" s="238"/>
      <c r="ARC3" s="238"/>
      <c r="ARD3" s="238"/>
      <c r="ARE3" s="238"/>
      <c r="ARF3" s="238"/>
      <c r="ARG3" s="238"/>
      <c r="ARH3" s="238"/>
      <c r="ARI3" s="238"/>
      <c r="ARJ3" s="238"/>
      <c r="ARK3" s="238"/>
      <c r="ARL3" s="238"/>
      <c r="ARM3" s="238"/>
      <c r="ARN3" s="238"/>
      <c r="ARO3" s="238"/>
      <c r="ARP3" s="238"/>
      <c r="ARQ3" s="238"/>
      <c r="ARR3" s="238"/>
      <c r="ARS3" s="238"/>
      <c r="ART3" s="238"/>
      <c r="ARU3" s="238"/>
      <c r="ARV3" s="238"/>
      <c r="ARW3" s="238"/>
      <c r="ARX3" s="238"/>
      <c r="ARY3" s="238"/>
      <c r="ARZ3" s="238"/>
      <c r="ASA3" s="238"/>
      <c r="ASB3" s="238"/>
      <c r="ASC3" s="238"/>
      <c r="ASD3" s="238"/>
      <c r="ASE3" s="238"/>
      <c r="ASF3" s="238"/>
      <c r="ASG3" s="238"/>
      <c r="ASH3" s="238"/>
      <c r="ASI3" s="238"/>
      <c r="ASJ3" s="238"/>
      <c r="ASK3" s="238"/>
      <c r="ASL3" s="238"/>
      <c r="ASM3" s="238"/>
      <c r="ASN3" s="238"/>
      <c r="ASO3" s="238"/>
      <c r="ASP3" s="238"/>
      <c r="ASQ3" s="238"/>
      <c r="ASR3" s="238"/>
      <c r="ASS3" s="238"/>
      <c r="AST3" s="238"/>
      <c r="ASU3" s="238"/>
      <c r="ASV3" s="238"/>
      <c r="ASW3" s="238"/>
      <c r="ASX3" s="238"/>
      <c r="ASY3" s="238"/>
      <c r="ASZ3" s="238"/>
      <c r="ATA3" s="238"/>
      <c r="ATB3" s="238"/>
      <c r="ATC3" s="238"/>
      <c r="ATD3" s="238"/>
      <c r="ATE3" s="238"/>
      <c r="ATF3" s="238"/>
      <c r="ATG3" s="238"/>
      <c r="ATH3" s="238"/>
      <c r="ATI3" s="238"/>
      <c r="ATJ3" s="238"/>
      <c r="ATK3" s="238"/>
      <c r="ATL3" s="238"/>
      <c r="ATM3" s="238"/>
      <c r="ATN3" s="238"/>
      <c r="ATO3" s="238"/>
      <c r="ATP3" s="238"/>
      <c r="ATQ3" s="238"/>
      <c r="ATR3" s="238"/>
      <c r="ATS3" s="238"/>
      <c r="ATT3" s="238"/>
      <c r="ATU3" s="238"/>
      <c r="ATV3" s="238"/>
      <c r="ATW3" s="238"/>
      <c r="ATX3" s="238"/>
      <c r="ATY3" s="238"/>
      <c r="ATZ3" s="238"/>
      <c r="AUA3" s="238"/>
      <c r="AUB3" s="238"/>
      <c r="AUC3" s="238"/>
      <c r="AUD3" s="238"/>
      <c r="AUE3" s="238"/>
      <c r="AUF3" s="238"/>
      <c r="AUG3" s="238"/>
      <c r="AUH3" s="238"/>
      <c r="AUI3" s="238"/>
      <c r="AUJ3" s="238"/>
      <c r="AUK3" s="238"/>
      <c r="AUL3" s="238"/>
      <c r="AUM3" s="238"/>
      <c r="AUN3" s="238"/>
      <c r="AUO3" s="238"/>
      <c r="AUP3" s="238"/>
      <c r="AUQ3" s="238"/>
      <c r="AUR3" s="238"/>
      <c r="AUS3" s="238"/>
      <c r="AUT3" s="238"/>
      <c r="AUU3" s="238"/>
      <c r="AUV3" s="238"/>
      <c r="AUW3" s="238"/>
      <c r="AUX3" s="238"/>
      <c r="AUY3" s="238"/>
      <c r="AUZ3" s="238"/>
      <c r="AVA3" s="238"/>
      <c r="AVB3" s="238"/>
      <c r="AVC3" s="238"/>
      <c r="AVD3" s="238"/>
      <c r="AVE3" s="238"/>
      <c r="AVF3" s="238"/>
      <c r="AVG3" s="238"/>
      <c r="AVH3" s="238"/>
      <c r="AVI3" s="238"/>
      <c r="AVJ3" s="238"/>
      <c r="AVK3" s="238"/>
      <c r="AVL3" s="238"/>
      <c r="AVM3" s="238"/>
      <c r="AVN3" s="238"/>
      <c r="AVO3" s="238"/>
      <c r="AVP3" s="238"/>
      <c r="AVQ3" s="238"/>
      <c r="AVR3" s="238"/>
      <c r="AVS3" s="238"/>
      <c r="AVT3" s="238"/>
      <c r="AVU3" s="238"/>
      <c r="AVV3" s="238"/>
      <c r="AVW3" s="238"/>
      <c r="AVX3" s="238"/>
      <c r="AVY3" s="238"/>
      <c r="AVZ3" s="238"/>
      <c r="AWA3" s="238"/>
      <c r="AWB3" s="238"/>
      <c r="AWC3" s="238"/>
      <c r="AWD3" s="238"/>
      <c r="AWE3" s="238"/>
      <c r="AWF3" s="238"/>
      <c r="AWG3" s="238"/>
      <c r="AWH3" s="238"/>
      <c r="AWI3" s="238"/>
      <c r="AWJ3" s="238"/>
      <c r="AWK3" s="238"/>
      <c r="AWL3" s="238"/>
      <c r="AWM3" s="238"/>
      <c r="AWN3" s="238"/>
      <c r="AWO3" s="238"/>
      <c r="AWP3" s="238"/>
      <c r="AWQ3" s="238"/>
      <c r="AWR3" s="238"/>
      <c r="AWS3" s="238"/>
      <c r="AWT3" s="238"/>
      <c r="AWU3" s="238"/>
      <c r="AWV3" s="238"/>
      <c r="AWW3" s="238"/>
      <c r="AWX3" s="238"/>
      <c r="AWY3" s="238"/>
      <c r="AWZ3" s="238"/>
      <c r="AXA3" s="238"/>
      <c r="AXB3" s="238"/>
      <c r="AXC3" s="238"/>
      <c r="AXD3" s="238"/>
      <c r="AXE3" s="238"/>
      <c r="AXF3" s="238"/>
      <c r="AXG3" s="238"/>
      <c r="AXH3" s="238"/>
      <c r="AXI3" s="238"/>
      <c r="AXJ3" s="238"/>
      <c r="AXK3" s="238"/>
      <c r="AXL3" s="238"/>
      <c r="AXM3" s="238"/>
      <c r="AXN3" s="238"/>
      <c r="AXO3" s="238"/>
      <c r="AXP3" s="238"/>
      <c r="AXQ3" s="238"/>
      <c r="AXR3" s="238"/>
      <c r="AXS3" s="238"/>
      <c r="AXT3" s="238"/>
      <c r="AXU3" s="238"/>
      <c r="AXV3" s="238"/>
      <c r="AXW3" s="238"/>
      <c r="AXX3" s="238"/>
      <c r="AXY3" s="238"/>
      <c r="AXZ3" s="238"/>
      <c r="AYA3" s="238"/>
      <c r="AYB3" s="238"/>
      <c r="AYC3" s="238"/>
      <c r="AYD3" s="238"/>
      <c r="AYE3" s="238"/>
      <c r="AYF3" s="238"/>
      <c r="AYG3" s="238"/>
      <c r="AYH3" s="238"/>
      <c r="AYI3" s="238"/>
      <c r="AYJ3" s="238"/>
      <c r="AYK3" s="238"/>
      <c r="AYL3" s="238"/>
      <c r="AYM3" s="238"/>
      <c r="AYN3" s="238"/>
      <c r="AYO3" s="238"/>
      <c r="AYP3" s="238"/>
      <c r="AYQ3" s="238"/>
      <c r="AYR3" s="238"/>
      <c r="AYS3" s="238"/>
      <c r="AYT3" s="238"/>
      <c r="AYU3" s="238"/>
      <c r="AYV3" s="238"/>
      <c r="AYW3" s="238"/>
      <c r="AYX3" s="238"/>
      <c r="AYY3" s="238"/>
      <c r="AYZ3" s="238"/>
      <c r="AZA3" s="238"/>
      <c r="AZB3" s="238"/>
      <c r="AZC3" s="238"/>
      <c r="AZD3" s="238"/>
      <c r="AZE3" s="238"/>
      <c r="AZF3" s="238"/>
      <c r="AZG3" s="238"/>
      <c r="AZH3" s="238"/>
      <c r="AZI3" s="238"/>
      <c r="AZJ3" s="238"/>
      <c r="AZK3" s="238"/>
      <c r="AZL3" s="238"/>
      <c r="AZM3" s="238"/>
      <c r="AZN3" s="238"/>
      <c r="AZO3" s="238"/>
      <c r="AZP3" s="238"/>
      <c r="AZQ3" s="238"/>
      <c r="AZR3" s="238"/>
      <c r="AZS3" s="238"/>
      <c r="AZT3" s="238"/>
      <c r="AZU3" s="238"/>
      <c r="AZV3" s="238"/>
      <c r="AZW3" s="238"/>
      <c r="AZX3" s="238"/>
      <c r="AZY3" s="238"/>
      <c r="AZZ3" s="238"/>
      <c r="BAA3" s="238"/>
      <c r="BAB3" s="238"/>
      <c r="BAC3" s="238"/>
      <c r="BAD3" s="238"/>
      <c r="BAE3" s="238"/>
      <c r="BAF3" s="238"/>
      <c r="BAG3" s="238"/>
      <c r="BAH3" s="238"/>
      <c r="BAI3" s="238"/>
      <c r="BAJ3" s="238"/>
      <c r="BAK3" s="238"/>
      <c r="BAL3" s="238"/>
      <c r="BAM3" s="238"/>
      <c r="BAN3" s="238"/>
      <c r="BAO3" s="238"/>
      <c r="BAP3" s="238"/>
      <c r="BAQ3" s="238"/>
      <c r="BAR3" s="238"/>
      <c r="BAS3" s="238"/>
      <c r="BAT3" s="238"/>
      <c r="BAU3" s="238"/>
      <c r="BAV3" s="238"/>
      <c r="BAW3" s="238"/>
      <c r="BAX3" s="238"/>
      <c r="BAY3" s="238"/>
      <c r="BAZ3" s="238"/>
      <c r="BBA3" s="238"/>
      <c r="BBB3" s="238"/>
      <c r="BBC3" s="238"/>
      <c r="BBD3" s="238"/>
      <c r="BBE3" s="238"/>
      <c r="BBF3" s="238"/>
      <c r="BBG3" s="238"/>
      <c r="BBH3" s="238"/>
      <c r="BBI3" s="238"/>
      <c r="BBJ3" s="238"/>
      <c r="BBK3" s="238"/>
      <c r="BBL3" s="238"/>
      <c r="BBM3" s="238"/>
      <c r="BBN3" s="238"/>
      <c r="BBO3" s="238"/>
      <c r="BBP3" s="238"/>
      <c r="BBQ3" s="238"/>
      <c r="BBR3" s="238"/>
      <c r="BBS3" s="238"/>
      <c r="BBT3" s="238"/>
      <c r="BBU3" s="238"/>
      <c r="BBV3" s="238"/>
      <c r="BBW3" s="238"/>
      <c r="BBX3" s="238"/>
      <c r="BBY3" s="238"/>
      <c r="BBZ3" s="238"/>
      <c r="BCA3" s="238"/>
      <c r="BCB3" s="238"/>
      <c r="BCC3" s="238"/>
      <c r="BCD3" s="238"/>
      <c r="BCE3" s="238"/>
      <c r="BCF3" s="238"/>
      <c r="BCG3" s="238"/>
      <c r="BCH3" s="238"/>
      <c r="BCI3" s="238"/>
      <c r="BCJ3" s="238"/>
      <c r="BCK3" s="238"/>
      <c r="BCL3" s="238"/>
      <c r="BCM3" s="238"/>
      <c r="BCN3" s="238"/>
      <c r="BCO3" s="238"/>
      <c r="BCP3" s="238"/>
      <c r="BCQ3" s="238"/>
      <c r="BCR3" s="238"/>
      <c r="BCS3" s="238"/>
      <c r="BCT3" s="238"/>
      <c r="BCU3" s="238"/>
      <c r="BCV3" s="238"/>
      <c r="BCW3" s="238"/>
      <c r="BCX3" s="238"/>
      <c r="BCY3" s="238"/>
      <c r="BCZ3" s="238"/>
      <c r="BDA3" s="238"/>
      <c r="BDB3" s="238"/>
      <c r="BDC3" s="238"/>
      <c r="BDD3" s="238"/>
      <c r="BDE3" s="238"/>
      <c r="BDF3" s="238"/>
      <c r="BDG3" s="238"/>
      <c r="BDH3" s="238"/>
      <c r="BDI3" s="238"/>
      <c r="BDJ3" s="238"/>
      <c r="BDK3" s="238"/>
      <c r="BDL3" s="238"/>
      <c r="BDM3" s="238"/>
      <c r="BDN3" s="238"/>
      <c r="BDO3" s="238"/>
      <c r="BDP3" s="238"/>
      <c r="BDQ3" s="238"/>
      <c r="BDR3" s="238"/>
      <c r="BDS3" s="238"/>
      <c r="BDT3" s="238"/>
      <c r="BDU3" s="238"/>
      <c r="BDV3" s="238"/>
      <c r="BDW3" s="238"/>
      <c r="BDX3" s="238"/>
      <c r="BDY3" s="238"/>
      <c r="BDZ3" s="238"/>
      <c r="BEA3" s="238"/>
      <c r="BEB3" s="238"/>
      <c r="BEC3" s="238"/>
      <c r="BED3" s="238"/>
      <c r="BEE3" s="238"/>
      <c r="BEF3" s="238"/>
      <c r="BEG3" s="238"/>
      <c r="BEH3" s="238"/>
      <c r="BEI3" s="238"/>
      <c r="BEJ3" s="238"/>
      <c r="BEK3" s="238"/>
      <c r="BEL3" s="238"/>
      <c r="BEM3" s="238"/>
      <c r="BEN3" s="238"/>
      <c r="BEO3" s="238"/>
      <c r="BEP3" s="238"/>
      <c r="BEQ3" s="238"/>
      <c r="BER3" s="238"/>
      <c r="BES3" s="238"/>
      <c r="BET3" s="238"/>
      <c r="BEU3" s="238"/>
      <c r="BEV3" s="238"/>
      <c r="BEW3" s="238"/>
      <c r="BEX3" s="238"/>
      <c r="BEY3" s="238"/>
      <c r="BEZ3" s="238"/>
      <c r="BFA3" s="238"/>
      <c r="BFB3" s="238"/>
      <c r="BFC3" s="238"/>
      <c r="BFD3" s="238"/>
      <c r="BFE3" s="238"/>
      <c r="BFF3" s="238"/>
      <c r="BFG3" s="238"/>
      <c r="BFH3" s="238"/>
      <c r="BFI3" s="238"/>
      <c r="BFJ3" s="238"/>
      <c r="BFK3" s="238"/>
      <c r="BFL3" s="238"/>
      <c r="BFM3" s="238"/>
      <c r="BFN3" s="238"/>
      <c r="BFO3" s="238"/>
      <c r="BFP3" s="238"/>
      <c r="BFQ3" s="238"/>
      <c r="BFR3" s="238"/>
      <c r="BFS3" s="238"/>
      <c r="BFT3" s="238"/>
      <c r="BFU3" s="238"/>
      <c r="BFV3" s="238"/>
      <c r="BFW3" s="238"/>
      <c r="BFX3" s="238"/>
      <c r="BFY3" s="238"/>
      <c r="BFZ3" s="238"/>
      <c r="BGA3" s="238"/>
      <c r="BGB3" s="238"/>
      <c r="BGC3" s="238"/>
      <c r="BGD3" s="238"/>
      <c r="BGE3" s="238"/>
      <c r="BGF3" s="238"/>
      <c r="BGG3" s="238"/>
      <c r="BGH3" s="238"/>
      <c r="BGI3" s="238"/>
      <c r="BGJ3" s="238"/>
      <c r="BGK3" s="238"/>
      <c r="BGL3" s="238"/>
      <c r="BGM3" s="238"/>
      <c r="BGN3" s="238"/>
      <c r="BGO3" s="238"/>
      <c r="BGP3" s="238"/>
      <c r="BGQ3" s="238"/>
      <c r="BGR3" s="238"/>
      <c r="BGS3" s="238"/>
      <c r="BGT3" s="238"/>
      <c r="BGU3" s="238"/>
      <c r="BGV3" s="238"/>
      <c r="BGW3" s="238"/>
      <c r="BGX3" s="238"/>
      <c r="BGY3" s="238"/>
      <c r="BGZ3" s="238"/>
      <c r="BHA3" s="238"/>
      <c r="BHB3" s="238"/>
      <c r="BHC3" s="238"/>
      <c r="BHD3" s="238"/>
      <c r="BHE3" s="238"/>
      <c r="BHF3" s="238"/>
      <c r="BHG3" s="238"/>
      <c r="BHH3" s="238"/>
      <c r="BHI3" s="238"/>
      <c r="BHJ3" s="238"/>
      <c r="BHK3" s="238"/>
      <c r="BHL3" s="238"/>
      <c r="BHM3" s="238"/>
      <c r="BHN3" s="238"/>
      <c r="BHO3" s="238"/>
      <c r="BHP3" s="238"/>
      <c r="BHQ3" s="238"/>
      <c r="BHR3" s="238"/>
      <c r="BHS3" s="238"/>
      <c r="BHT3" s="238"/>
      <c r="BHU3" s="238"/>
      <c r="BHV3" s="238"/>
      <c r="BHW3" s="238"/>
      <c r="BHX3" s="238"/>
      <c r="BHY3" s="238"/>
      <c r="BHZ3" s="238"/>
      <c r="BIA3" s="238"/>
      <c r="BIB3" s="238"/>
      <c r="BIC3" s="238"/>
      <c r="BID3" s="238"/>
      <c r="BIE3" s="238"/>
      <c r="BIF3" s="238"/>
      <c r="BIG3" s="238"/>
      <c r="BIH3" s="238"/>
      <c r="BII3" s="238"/>
      <c r="BIJ3" s="238"/>
      <c r="BIK3" s="238"/>
      <c r="BIL3" s="238"/>
      <c r="BIM3" s="238"/>
      <c r="BIN3" s="238"/>
      <c r="BIO3" s="238"/>
      <c r="BIP3" s="238"/>
      <c r="BIQ3" s="238"/>
      <c r="BIR3" s="238"/>
      <c r="BIS3" s="238"/>
      <c r="BIT3" s="238"/>
      <c r="BIU3" s="238"/>
      <c r="BIV3" s="238"/>
      <c r="BIW3" s="238"/>
      <c r="BIX3" s="238"/>
      <c r="BIY3" s="238"/>
      <c r="BIZ3" s="238"/>
      <c r="BJA3" s="238"/>
      <c r="BJB3" s="238"/>
      <c r="BJC3" s="238"/>
      <c r="BJD3" s="238"/>
      <c r="BJE3" s="238"/>
      <c r="BJF3" s="238"/>
      <c r="BJG3" s="238"/>
      <c r="BJH3" s="238"/>
      <c r="BJI3" s="238"/>
      <c r="BJJ3" s="238"/>
      <c r="BJK3" s="238"/>
      <c r="BJL3" s="238"/>
      <c r="BJM3" s="238"/>
      <c r="BJN3" s="238"/>
      <c r="BJO3" s="238"/>
      <c r="BJP3" s="238"/>
      <c r="BJQ3" s="238"/>
      <c r="BJR3" s="238"/>
      <c r="BJS3" s="238"/>
      <c r="BJT3" s="238"/>
      <c r="BJU3" s="238"/>
      <c r="BJV3" s="238"/>
      <c r="BJW3" s="238"/>
      <c r="BJX3" s="238"/>
      <c r="BJY3" s="238"/>
      <c r="BJZ3" s="238"/>
      <c r="BKA3" s="238"/>
      <c r="BKB3" s="238"/>
      <c r="BKC3" s="238"/>
      <c r="BKD3" s="238"/>
      <c r="BKE3" s="238"/>
      <c r="BKF3" s="238"/>
      <c r="BKG3" s="238"/>
      <c r="BKH3" s="238"/>
      <c r="BKI3" s="238"/>
      <c r="BKJ3" s="238"/>
      <c r="BKK3" s="238"/>
      <c r="BKL3" s="238"/>
      <c r="BKM3" s="238"/>
      <c r="BKN3" s="238"/>
      <c r="BKO3" s="238"/>
      <c r="BKP3" s="238"/>
      <c r="BKQ3" s="238"/>
      <c r="BKR3" s="238"/>
      <c r="BKS3" s="238"/>
      <c r="BKT3" s="238"/>
      <c r="BKU3" s="238"/>
      <c r="BKV3" s="238"/>
      <c r="BKW3" s="238"/>
      <c r="BKX3" s="238"/>
      <c r="BKY3" s="238"/>
      <c r="BKZ3" s="238"/>
      <c r="BLA3" s="238"/>
      <c r="BLB3" s="238"/>
      <c r="BLC3" s="238"/>
      <c r="BLD3" s="238"/>
      <c r="BLE3" s="238"/>
      <c r="BLF3" s="238"/>
      <c r="BLG3" s="238"/>
      <c r="BLH3" s="238"/>
      <c r="BLI3" s="238"/>
      <c r="BLJ3" s="238"/>
      <c r="BLK3" s="238"/>
      <c r="BLL3" s="238"/>
      <c r="BLM3" s="238"/>
      <c r="BLN3" s="238"/>
      <c r="BLO3" s="238"/>
      <c r="BLP3" s="238"/>
      <c r="BLQ3" s="238"/>
      <c r="BLR3" s="238"/>
      <c r="BLS3" s="238"/>
      <c r="BLT3" s="238"/>
      <c r="BLU3" s="238"/>
      <c r="BLV3" s="238"/>
      <c r="BLW3" s="238"/>
      <c r="BLX3" s="238"/>
      <c r="BLY3" s="238"/>
      <c r="BLZ3" s="238"/>
      <c r="BMA3" s="238"/>
      <c r="BMB3" s="238"/>
      <c r="BMC3" s="238"/>
      <c r="BMD3" s="238"/>
      <c r="BME3" s="238"/>
      <c r="BMF3" s="238"/>
      <c r="BMG3" s="238"/>
      <c r="BMH3" s="238"/>
      <c r="BMI3" s="238"/>
      <c r="BMJ3" s="238"/>
      <c r="BMK3" s="238"/>
      <c r="BML3" s="238"/>
      <c r="BMM3" s="238"/>
      <c r="BMN3" s="238"/>
      <c r="BMO3" s="238"/>
      <c r="BMP3" s="238"/>
      <c r="BMQ3" s="238"/>
      <c r="BMR3" s="238"/>
      <c r="BMS3" s="238"/>
      <c r="BMT3" s="238"/>
      <c r="BMU3" s="238"/>
      <c r="BMV3" s="238"/>
      <c r="BMW3" s="238"/>
      <c r="BMX3" s="238"/>
      <c r="BMY3" s="238"/>
      <c r="BMZ3" s="238"/>
      <c r="BNA3" s="238"/>
      <c r="BNB3" s="238"/>
      <c r="BNC3" s="238"/>
      <c r="BND3" s="238"/>
      <c r="BNE3" s="238"/>
      <c r="BNF3" s="238"/>
      <c r="BNG3" s="238"/>
      <c r="BNH3" s="238"/>
      <c r="BNI3" s="238"/>
      <c r="BNJ3" s="238"/>
      <c r="BNK3" s="238"/>
      <c r="BNL3" s="238"/>
      <c r="BNM3" s="238"/>
      <c r="BNN3" s="238"/>
      <c r="BNO3" s="238"/>
      <c r="BNP3" s="238"/>
      <c r="BNQ3" s="238"/>
      <c r="BNR3" s="238"/>
      <c r="BNS3" s="238"/>
      <c r="BNT3" s="238"/>
      <c r="BNU3" s="238"/>
      <c r="BNV3" s="238"/>
      <c r="BNW3" s="238"/>
      <c r="BNX3" s="238"/>
      <c r="BNY3" s="238"/>
      <c r="BNZ3" s="238"/>
      <c r="BOA3" s="238"/>
      <c r="BOB3" s="238"/>
      <c r="BOC3" s="238"/>
      <c r="BOD3" s="238"/>
      <c r="BOE3" s="238"/>
      <c r="BOF3" s="238"/>
      <c r="BOG3" s="238"/>
      <c r="BOH3" s="238"/>
      <c r="BOI3" s="238"/>
      <c r="BOJ3" s="238"/>
      <c r="BOK3" s="238"/>
      <c r="BOL3" s="238"/>
      <c r="BOM3" s="238"/>
      <c r="BON3" s="238"/>
      <c r="BOO3" s="238"/>
      <c r="BOP3" s="238"/>
      <c r="BOQ3" s="238"/>
      <c r="BOR3" s="238"/>
      <c r="BOS3" s="238"/>
      <c r="BOT3" s="238"/>
      <c r="BOU3" s="238"/>
      <c r="BOV3" s="238"/>
      <c r="BOW3" s="238"/>
      <c r="BOX3" s="238"/>
      <c r="BOY3" s="238"/>
      <c r="BOZ3" s="238"/>
      <c r="BPA3" s="238"/>
      <c r="BPB3" s="238"/>
      <c r="BPC3" s="238"/>
      <c r="BPD3" s="238"/>
      <c r="BPE3" s="238"/>
      <c r="BPF3" s="238"/>
      <c r="BPG3" s="238"/>
      <c r="BPH3" s="238"/>
      <c r="BPI3" s="238"/>
      <c r="BPJ3" s="238"/>
      <c r="BPK3" s="238"/>
      <c r="BPL3" s="238"/>
      <c r="BPM3" s="238"/>
      <c r="BPN3" s="238"/>
      <c r="BPO3" s="238"/>
      <c r="BPP3" s="238"/>
      <c r="BPQ3" s="238"/>
      <c r="BPR3" s="238"/>
      <c r="BPS3" s="238"/>
      <c r="BPT3" s="238"/>
      <c r="BPU3" s="238"/>
      <c r="BPV3" s="238"/>
      <c r="BPW3" s="238"/>
      <c r="BPX3" s="238"/>
      <c r="BPY3" s="238"/>
      <c r="BPZ3" s="238"/>
      <c r="BQA3" s="238"/>
      <c r="BQB3" s="238"/>
      <c r="BQC3" s="238"/>
      <c r="BQD3" s="238"/>
      <c r="BQE3" s="238"/>
      <c r="BQF3" s="238"/>
      <c r="BQG3" s="238"/>
      <c r="BQH3" s="238"/>
      <c r="BQI3" s="238"/>
      <c r="BQJ3" s="238"/>
      <c r="BQK3" s="238"/>
      <c r="BQL3" s="238"/>
      <c r="BQM3" s="238"/>
      <c r="BQN3" s="238"/>
      <c r="BQO3" s="238"/>
      <c r="BQP3" s="238"/>
      <c r="BQQ3" s="238"/>
      <c r="BQR3" s="238"/>
      <c r="BQS3" s="238"/>
      <c r="BQT3" s="238"/>
      <c r="BQU3" s="238"/>
      <c r="BQV3" s="238"/>
      <c r="BQW3" s="238"/>
      <c r="BQX3" s="238"/>
      <c r="BQY3" s="238"/>
      <c r="BQZ3" s="238"/>
      <c r="BRA3" s="238"/>
      <c r="BRB3" s="238"/>
      <c r="BRC3" s="238"/>
      <c r="BRD3" s="238"/>
      <c r="BRE3" s="238"/>
      <c r="BRF3" s="238"/>
      <c r="BRG3" s="238"/>
      <c r="BRH3" s="238"/>
      <c r="BRI3" s="238"/>
      <c r="BRJ3" s="238"/>
      <c r="BRK3" s="238"/>
      <c r="BRL3" s="238"/>
      <c r="BRM3" s="238"/>
      <c r="BRN3" s="238"/>
      <c r="BRO3" s="238"/>
      <c r="BRP3" s="238"/>
      <c r="BRQ3" s="238"/>
      <c r="BRR3" s="238"/>
      <c r="BRS3" s="238"/>
      <c r="BRT3" s="238"/>
      <c r="BRU3" s="238"/>
      <c r="BRV3" s="238"/>
      <c r="BRW3" s="238"/>
      <c r="BRX3" s="238"/>
      <c r="BRY3" s="238"/>
      <c r="BRZ3" s="238"/>
      <c r="BSA3" s="238"/>
      <c r="BSB3" s="238"/>
      <c r="BSC3" s="238"/>
      <c r="BSD3" s="238"/>
      <c r="BSE3" s="238"/>
      <c r="BSF3" s="238"/>
      <c r="BSG3" s="238"/>
      <c r="BSH3" s="238"/>
      <c r="BSI3" s="238"/>
      <c r="BSJ3" s="238"/>
      <c r="BSK3" s="238"/>
      <c r="BSL3" s="238"/>
      <c r="BSM3" s="238"/>
      <c r="BSN3" s="238"/>
      <c r="BSO3" s="238"/>
      <c r="BSP3" s="238"/>
      <c r="BSQ3" s="238"/>
      <c r="BSR3" s="238"/>
      <c r="BSS3" s="238"/>
      <c r="BST3" s="238"/>
      <c r="BSU3" s="238"/>
      <c r="BSV3" s="238"/>
      <c r="BSW3" s="238"/>
      <c r="BSX3" s="238"/>
      <c r="BSY3" s="238"/>
      <c r="BSZ3" s="238"/>
      <c r="BTA3" s="238"/>
      <c r="BTB3" s="238"/>
      <c r="BTC3" s="238"/>
      <c r="BTD3" s="238"/>
      <c r="BTE3" s="238"/>
      <c r="BTF3" s="238"/>
      <c r="BTG3" s="238"/>
      <c r="BTH3" s="238"/>
      <c r="BTI3" s="238"/>
      <c r="BTJ3" s="238"/>
      <c r="BTK3" s="238"/>
      <c r="BTL3" s="238"/>
      <c r="BTM3" s="238"/>
      <c r="BTN3" s="238"/>
      <c r="BTO3" s="238"/>
      <c r="BTP3" s="238"/>
      <c r="BTQ3" s="238"/>
      <c r="BTR3" s="238"/>
      <c r="BTS3" s="238"/>
      <c r="BTT3" s="238"/>
      <c r="BTU3" s="238"/>
      <c r="BTV3" s="238"/>
      <c r="BTW3" s="238"/>
      <c r="BTX3" s="238"/>
      <c r="BTY3" s="238"/>
      <c r="BTZ3" s="238"/>
      <c r="BUA3" s="238"/>
      <c r="BUB3" s="238"/>
      <c r="BUC3" s="238"/>
      <c r="BUD3" s="238"/>
      <c r="BUE3" s="238"/>
      <c r="BUF3" s="238"/>
      <c r="BUG3" s="238"/>
      <c r="BUH3" s="238"/>
      <c r="BUI3" s="238"/>
      <c r="BUJ3" s="238"/>
      <c r="BUK3" s="238"/>
      <c r="BUL3" s="238"/>
      <c r="BUM3" s="238"/>
      <c r="BUN3" s="238"/>
      <c r="BUO3" s="238"/>
      <c r="BUP3" s="238"/>
      <c r="BUQ3" s="238"/>
      <c r="BUR3" s="238"/>
      <c r="BUS3" s="238"/>
      <c r="BUT3" s="238"/>
      <c r="BUU3" s="238"/>
      <c r="BUV3" s="238"/>
      <c r="BUW3" s="238"/>
      <c r="BUX3" s="238"/>
      <c r="BUY3" s="238"/>
      <c r="BUZ3" s="238"/>
      <c r="BVA3" s="238"/>
      <c r="BVB3" s="238"/>
      <c r="BVC3" s="238"/>
      <c r="BVD3" s="238"/>
      <c r="BVE3" s="238"/>
      <c r="BVF3" s="238"/>
      <c r="BVG3" s="238"/>
      <c r="BVH3" s="238"/>
      <c r="BVI3" s="238"/>
      <c r="BVJ3" s="238"/>
      <c r="BVK3" s="238"/>
      <c r="BVL3" s="238"/>
      <c r="BVM3" s="238"/>
      <c r="BVN3" s="238"/>
      <c r="BVO3" s="238"/>
      <c r="BVP3" s="238"/>
      <c r="BVQ3" s="238"/>
      <c r="BVR3" s="238"/>
      <c r="BVS3" s="238"/>
      <c r="BVT3" s="238"/>
      <c r="BVU3" s="238"/>
      <c r="BVV3" s="238"/>
      <c r="BVW3" s="238"/>
      <c r="BVX3" s="238"/>
      <c r="BVY3" s="238"/>
      <c r="BVZ3" s="238"/>
      <c r="BWA3" s="238"/>
      <c r="BWB3" s="238"/>
      <c r="BWC3" s="238"/>
      <c r="BWD3" s="238"/>
      <c r="BWE3" s="238"/>
      <c r="BWF3" s="238"/>
      <c r="BWG3" s="238"/>
      <c r="BWH3" s="238"/>
      <c r="BWI3" s="238"/>
      <c r="BWJ3" s="238"/>
      <c r="BWK3" s="238"/>
      <c r="BWL3" s="238"/>
      <c r="BWM3" s="238"/>
      <c r="BWN3" s="238"/>
      <c r="BWO3" s="238"/>
      <c r="BWP3" s="238"/>
      <c r="BWQ3" s="238"/>
      <c r="BWR3" s="238"/>
      <c r="BWS3" s="238"/>
      <c r="BWT3" s="238"/>
      <c r="BWU3" s="238"/>
      <c r="BWV3" s="238"/>
      <c r="BWW3" s="238"/>
      <c r="BWX3" s="238"/>
      <c r="BWY3" s="238"/>
      <c r="BWZ3" s="238"/>
      <c r="BXA3" s="238"/>
      <c r="BXB3" s="238"/>
      <c r="BXC3" s="238"/>
      <c r="BXD3" s="238"/>
      <c r="BXE3" s="238"/>
      <c r="BXF3" s="238"/>
      <c r="BXG3" s="238"/>
      <c r="BXH3" s="238"/>
      <c r="BXI3" s="238"/>
      <c r="BXJ3" s="238"/>
      <c r="BXK3" s="238"/>
      <c r="BXL3" s="238"/>
      <c r="BXM3" s="238"/>
      <c r="BXN3" s="238"/>
      <c r="BXO3" s="238"/>
      <c r="BXP3" s="238"/>
      <c r="BXQ3" s="238"/>
      <c r="BXR3" s="238"/>
      <c r="BXS3" s="238"/>
      <c r="BXT3" s="238"/>
      <c r="BXU3" s="238"/>
      <c r="BXV3" s="238"/>
      <c r="BXW3" s="238"/>
      <c r="BXX3" s="238"/>
      <c r="BXY3" s="238"/>
      <c r="BXZ3" s="238"/>
      <c r="BYA3" s="238"/>
      <c r="BYB3" s="238"/>
      <c r="BYC3" s="238"/>
      <c r="BYD3" s="238"/>
      <c r="BYE3" s="238"/>
      <c r="BYF3" s="238"/>
      <c r="BYG3" s="238"/>
      <c r="BYH3" s="238"/>
      <c r="BYI3" s="238"/>
      <c r="BYJ3" s="238"/>
      <c r="BYK3" s="238"/>
      <c r="BYL3" s="238"/>
      <c r="BYM3" s="238"/>
      <c r="BYN3" s="238"/>
      <c r="BYO3" s="238"/>
      <c r="BYP3" s="238"/>
      <c r="BYQ3" s="238"/>
      <c r="BYR3" s="238"/>
      <c r="BYS3" s="238"/>
      <c r="BYT3" s="238"/>
      <c r="BYU3" s="238"/>
      <c r="BYV3" s="238"/>
      <c r="BYW3" s="238"/>
      <c r="BYX3" s="238"/>
      <c r="BYY3" s="238"/>
      <c r="BYZ3" s="238"/>
      <c r="BZA3" s="238"/>
      <c r="BZB3" s="238"/>
      <c r="BZC3" s="238"/>
      <c r="BZD3" s="238"/>
      <c r="BZE3" s="238"/>
      <c r="BZF3" s="238"/>
      <c r="BZG3" s="238"/>
      <c r="BZH3" s="238"/>
      <c r="BZI3" s="238"/>
      <c r="BZJ3" s="238"/>
      <c r="BZK3" s="238"/>
      <c r="BZL3" s="238"/>
      <c r="BZM3" s="238"/>
      <c r="BZN3" s="238"/>
      <c r="BZO3" s="238"/>
      <c r="BZP3" s="238"/>
      <c r="BZQ3" s="238"/>
      <c r="BZR3" s="238"/>
      <c r="BZS3" s="238"/>
      <c r="BZT3" s="238"/>
      <c r="BZU3" s="238"/>
      <c r="BZV3" s="238"/>
      <c r="BZW3" s="238"/>
      <c r="BZX3" s="238"/>
      <c r="BZY3" s="238"/>
      <c r="BZZ3" s="238"/>
      <c r="CAA3" s="238"/>
      <c r="CAB3" s="238"/>
      <c r="CAC3" s="238"/>
      <c r="CAD3" s="238"/>
      <c r="CAE3" s="238"/>
      <c r="CAF3" s="238"/>
      <c r="CAG3" s="238"/>
      <c r="CAH3" s="238"/>
      <c r="CAI3" s="238"/>
      <c r="CAJ3" s="238"/>
      <c r="CAK3" s="238"/>
      <c r="CAL3" s="238"/>
      <c r="CAM3" s="238"/>
      <c r="CAN3" s="238"/>
      <c r="CAO3" s="238"/>
      <c r="CAP3" s="238"/>
      <c r="CAQ3" s="238"/>
      <c r="CAR3" s="238"/>
      <c r="CAS3" s="238"/>
      <c r="CAT3" s="238"/>
      <c r="CAU3" s="238"/>
      <c r="CAV3" s="238"/>
      <c r="CAW3" s="238"/>
      <c r="CAX3" s="238"/>
      <c r="CAY3" s="238"/>
      <c r="CAZ3" s="238"/>
      <c r="CBA3" s="238"/>
      <c r="CBB3" s="238"/>
      <c r="CBC3" s="238"/>
      <c r="CBD3" s="238"/>
      <c r="CBE3" s="238"/>
      <c r="CBF3" s="238"/>
      <c r="CBG3" s="238"/>
      <c r="CBH3" s="238"/>
      <c r="CBI3" s="238"/>
      <c r="CBJ3" s="238"/>
      <c r="CBK3" s="238"/>
      <c r="CBL3" s="238"/>
      <c r="CBM3" s="238"/>
      <c r="CBN3" s="238"/>
      <c r="CBO3" s="238"/>
      <c r="CBP3" s="238"/>
      <c r="CBQ3" s="238"/>
      <c r="CBR3" s="238"/>
      <c r="CBS3" s="238"/>
      <c r="CBT3" s="238"/>
      <c r="CBU3" s="238"/>
      <c r="CBV3" s="238"/>
      <c r="CBW3" s="238"/>
      <c r="CBX3" s="238"/>
      <c r="CBY3" s="238"/>
      <c r="CBZ3" s="238"/>
      <c r="CCA3" s="238"/>
      <c r="CCB3" s="238"/>
      <c r="CCC3" s="238"/>
      <c r="CCD3" s="238"/>
      <c r="CCE3" s="238"/>
      <c r="CCF3" s="238"/>
      <c r="CCG3" s="238"/>
      <c r="CCH3" s="238"/>
      <c r="CCI3" s="238"/>
      <c r="CCJ3" s="238"/>
      <c r="CCK3" s="238"/>
      <c r="CCL3" s="238"/>
      <c r="CCM3" s="238"/>
      <c r="CCN3" s="238"/>
      <c r="CCO3" s="238"/>
      <c r="CCP3" s="238"/>
      <c r="CCQ3" s="238"/>
      <c r="CCR3" s="238"/>
      <c r="CCS3" s="238"/>
      <c r="CCT3" s="238"/>
      <c r="CCU3" s="238"/>
      <c r="CCV3" s="238"/>
      <c r="CCW3" s="238"/>
      <c r="CCX3" s="238"/>
      <c r="CCY3" s="238"/>
      <c r="CCZ3" s="238"/>
      <c r="CDA3" s="238"/>
      <c r="CDB3" s="238"/>
      <c r="CDC3" s="238"/>
      <c r="CDD3" s="238"/>
      <c r="CDE3" s="238"/>
      <c r="CDF3" s="238"/>
      <c r="CDG3" s="238"/>
      <c r="CDH3" s="238"/>
      <c r="CDI3" s="238"/>
      <c r="CDJ3" s="238"/>
      <c r="CDK3" s="238"/>
      <c r="CDL3" s="238"/>
      <c r="CDM3" s="238"/>
      <c r="CDN3" s="238"/>
      <c r="CDO3" s="238"/>
      <c r="CDP3" s="238"/>
      <c r="CDQ3" s="238"/>
      <c r="CDR3" s="238"/>
      <c r="CDS3" s="238"/>
      <c r="CDT3" s="238"/>
      <c r="CDU3" s="238"/>
      <c r="CDV3" s="238"/>
      <c r="CDW3" s="238"/>
      <c r="CDX3" s="238"/>
      <c r="CDY3" s="238"/>
      <c r="CDZ3" s="238"/>
      <c r="CEA3" s="238"/>
      <c r="CEB3" s="238"/>
      <c r="CEC3" s="238"/>
      <c r="CED3" s="238"/>
      <c r="CEE3" s="238"/>
      <c r="CEF3" s="238"/>
      <c r="CEG3" s="238"/>
      <c r="CEH3" s="238"/>
      <c r="CEI3" s="238"/>
      <c r="CEJ3" s="238"/>
      <c r="CEK3" s="238"/>
      <c r="CEL3" s="238"/>
      <c r="CEM3" s="238"/>
      <c r="CEN3" s="238"/>
      <c r="CEO3" s="238"/>
      <c r="CEP3" s="238"/>
      <c r="CEQ3" s="238"/>
      <c r="CER3" s="238"/>
      <c r="CES3" s="238"/>
      <c r="CET3" s="238"/>
      <c r="CEU3" s="238"/>
      <c r="CEV3" s="238"/>
      <c r="CEW3" s="238"/>
      <c r="CEX3" s="238"/>
      <c r="CEY3" s="238"/>
      <c r="CEZ3" s="238"/>
      <c r="CFA3" s="238"/>
      <c r="CFB3" s="238"/>
      <c r="CFC3" s="238"/>
      <c r="CFD3" s="238"/>
      <c r="CFE3" s="238"/>
      <c r="CFF3" s="238"/>
      <c r="CFG3" s="238"/>
      <c r="CFH3" s="238"/>
      <c r="CFI3" s="238"/>
      <c r="CFJ3" s="238"/>
      <c r="CFK3" s="238"/>
      <c r="CFL3" s="238"/>
      <c r="CFM3" s="238"/>
      <c r="CFN3" s="238"/>
      <c r="CFO3" s="238"/>
      <c r="CFP3" s="238"/>
      <c r="CFQ3" s="238"/>
      <c r="CFR3" s="238"/>
      <c r="CFS3" s="238"/>
      <c r="CFT3" s="238"/>
      <c r="CFU3" s="238"/>
      <c r="CFV3" s="238"/>
      <c r="CFW3" s="238"/>
      <c r="CFX3" s="238"/>
      <c r="CFY3" s="238"/>
      <c r="CFZ3" s="238"/>
      <c r="CGA3" s="238"/>
      <c r="CGB3" s="238"/>
      <c r="CGC3" s="238"/>
      <c r="CGD3" s="238"/>
      <c r="CGE3" s="238"/>
      <c r="CGF3" s="238"/>
      <c r="CGG3" s="238"/>
      <c r="CGH3" s="238"/>
      <c r="CGI3" s="238"/>
      <c r="CGJ3" s="238"/>
      <c r="CGK3" s="238"/>
      <c r="CGL3" s="238"/>
      <c r="CGM3" s="238"/>
      <c r="CGN3" s="238"/>
      <c r="CGO3" s="238"/>
      <c r="CGP3" s="238"/>
      <c r="CGQ3" s="238"/>
      <c r="CGR3" s="238"/>
      <c r="CGS3" s="238"/>
      <c r="CGT3" s="238"/>
      <c r="CGU3" s="238"/>
      <c r="CGV3" s="238"/>
      <c r="CGW3" s="238"/>
      <c r="CGX3" s="238"/>
      <c r="CGY3" s="238"/>
      <c r="CGZ3" s="238"/>
      <c r="CHA3" s="238"/>
      <c r="CHB3" s="238"/>
      <c r="CHC3" s="238"/>
      <c r="CHD3" s="238"/>
      <c r="CHE3" s="238"/>
      <c r="CHF3" s="238"/>
      <c r="CHG3" s="238"/>
      <c r="CHH3" s="238"/>
      <c r="CHI3" s="238"/>
      <c r="CHJ3" s="238"/>
      <c r="CHK3" s="238"/>
      <c r="CHL3" s="238"/>
      <c r="CHM3" s="238"/>
      <c r="CHN3" s="238"/>
      <c r="CHO3" s="238"/>
      <c r="CHP3" s="238"/>
      <c r="CHQ3" s="238"/>
      <c r="CHR3" s="238"/>
      <c r="CHS3" s="238"/>
      <c r="CHT3" s="238"/>
      <c r="CHU3" s="238"/>
      <c r="CHV3" s="238"/>
      <c r="CHW3" s="238"/>
      <c r="CHX3" s="238"/>
      <c r="CHY3" s="238"/>
      <c r="CHZ3" s="238"/>
      <c r="CIA3" s="238"/>
      <c r="CIB3" s="238"/>
      <c r="CIC3" s="238"/>
      <c r="CID3" s="238"/>
      <c r="CIE3" s="238"/>
      <c r="CIF3" s="238"/>
      <c r="CIG3" s="238"/>
      <c r="CIH3" s="238"/>
      <c r="CII3" s="238"/>
      <c r="CIJ3" s="238"/>
      <c r="CIK3" s="238"/>
      <c r="CIL3" s="238"/>
      <c r="CIM3" s="238"/>
      <c r="CIN3" s="238"/>
      <c r="CIO3" s="238"/>
      <c r="CIP3" s="238"/>
      <c r="CIQ3" s="238"/>
      <c r="CIR3" s="238"/>
      <c r="CIS3" s="238"/>
      <c r="CIT3" s="238"/>
      <c r="CIU3" s="238"/>
      <c r="CIV3" s="238"/>
      <c r="CIW3" s="238"/>
      <c r="CIX3" s="238"/>
      <c r="CIY3" s="238"/>
      <c r="CIZ3" s="238"/>
      <c r="CJA3" s="238"/>
      <c r="CJB3" s="238"/>
      <c r="CJC3" s="238"/>
      <c r="CJD3" s="238"/>
      <c r="CJE3" s="238"/>
      <c r="CJF3" s="238"/>
      <c r="CJG3" s="238"/>
      <c r="CJH3" s="238"/>
      <c r="CJI3" s="238"/>
      <c r="CJJ3" s="238"/>
      <c r="CJK3" s="238"/>
      <c r="CJL3" s="238"/>
      <c r="CJM3" s="238"/>
      <c r="CJN3" s="238"/>
      <c r="CJO3" s="238"/>
      <c r="CJP3" s="238"/>
      <c r="CJQ3" s="238"/>
      <c r="CJR3" s="238"/>
      <c r="CJS3" s="238"/>
      <c r="CJT3" s="238"/>
      <c r="CJU3" s="238"/>
      <c r="CJV3" s="238"/>
      <c r="CJW3" s="238"/>
      <c r="CJX3" s="238"/>
      <c r="CJY3" s="238"/>
      <c r="CJZ3" s="238"/>
      <c r="CKA3" s="238"/>
      <c r="CKB3" s="238"/>
      <c r="CKC3" s="238"/>
      <c r="CKD3" s="238"/>
      <c r="CKE3" s="238"/>
      <c r="CKF3" s="238"/>
      <c r="CKG3" s="238"/>
      <c r="CKH3" s="238"/>
      <c r="CKI3" s="238"/>
      <c r="CKJ3" s="238"/>
      <c r="CKK3" s="238"/>
      <c r="CKL3" s="238"/>
      <c r="CKM3" s="238"/>
      <c r="CKN3" s="238"/>
      <c r="CKO3" s="238"/>
      <c r="CKP3" s="238"/>
      <c r="CKQ3" s="238"/>
      <c r="CKR3" s="238"/>
      <c r="CKS3" s="238"/>
      <c r="CKT3" s="238"/>
      <c r="CKU3" s="238"/>
      <c r="CKV3" s="238"/>
      <c r="CKW3" s="238"/>
      <c r="CKX3" s="238"/>
      <c r="CKY3" s="238"/>
      <c r="CKZ3" s="238"/>
      <c r="CLA3" s="238"/>
      <c r="CLB3" s="238"/>
      <c r="CLC3" s="238"/>
      <c r="CLD3" s="238"/>
      <c r="CLE3" s="238"/>
      <c r="CLF3" s="238"/>
      <c r="CLG3" s="238"/>
      <c r="CLH3" s="238"/>
      <c r="CLI3" s="238"/>
      <c r="CLJ3" s="238"/>
      <c r="CLK3" s="238"/>
      <c r="CLL3" s="238"/>
      <c r="CLM3" s="238"/>
      <c r="CLN3" s="238"/>
      <c r="CLO3" s="238"/>
      <c r="CLP3" s="238"/>
      <c r="CLQ3" s="238"/>
      <c r="CLR3" s="238"/>
      <c r="CLS3" s="238"/>
      <c r="CLT3" s="238"/>
      <c r="CLU3" s="238"/>
      <c r="CLV3" s="238"/>
      <c r="CLW3" s="238"/>
      <c r="CLX3" s="238"/>
      <c r="CLY3" s="238"/>
      <c r="CLZ3" s="238"/>
      <c r="CMA3" s="238"/>
      <c r="CMB3" s="238"/>
      <c r="CMC3" s="238"/>
      <c r="CMD3" s="238"/>
      <c r="CME3" s="238"/>
      <c r="CMF3" s="238"/>
      <c r="CMG3" s="238"/>
      <c r="CMH3" s="238"/>
      <c r="CMI3" s="238"/>
      <c r="CMJ3" s="238"/>
      <c r="CMK3" s="238"/>
      <c r="CML3" s="238"/>
      <c r="CMM3" s="238"/>
      <c r="CMN3" s="238"/>
      <c r="CMO3" s="238"/>
      <c r="CMP3" s="238"/>
      <c r="CMQ3" s="238"/>
      <c r="CMR3" s="238"/>
      <c r="CMS3" s="238"/>
      <c r="CMT3" s="238"/>
      <c r="CMU3" s="238"/>
      <c r="CMV3" s="238"/>
      <c r="CMW3" s="238"/>
      <c r="CMX3" s="238"/>
      <c r="CMY3" s="238"/>
      <c r="CMZ3" s="238"/>
      <c r="CNA3" s="238"/>
      <c r="CNB3" s="238"/>
      <c r="CNC3" s="238"/>
      <c r="CND3" s="238"/>
      <c r="CNE3" s="238"/>
      <c r="CNF3" s="238"/>
      <c r="CNG3" s="238"/>
      <c r="CNH3" s="238"/>
      <c r="CNI3" s="238"/>
      <c r="CNJ3" s="238"/>
      <c r="CNK3" s="238"/>
      <c r="CNL3" s="238"/>
      <c r="CNM3" s="238"/>
      <c r="CNN3" s="238"/>
      <c r="CNO3" s="238"/>
      <c r="CNP3" s="238"/>
      <c r="CNQ3" s="238"/>
      <c r="CNR3" s="238"/>
      <c r="CNS3" s="238"/>
      <c r="CNT3" s="238"/>
      <c r="CNU3" s="238"/>
      <c r="CNV3" s="238"/>
      <c r="CNW3" s="238"/>
      <c r="CNX3" s="238"/>
      <c r="CNY3" s="238"/>
      <c r="CNZ3" s="238"/>
      <c r="COA3" s="238"/>
      <c r="COB3" s="238"/>
      <c r="COC3" s="238"/>
      <c r="COD3" s="238"/>
      <c r="COE3" s="238"/>
      <c r="COF3" s="238"/>
      <c r="COG3" s="238"/>
      <c r="COH3" s="238"/>
      <c r="COI3" s="238"/>
      <c r="COJ3" s="238"/>
      <c r="COK3" s="238"/>
      <c r="COL3" s="238"/>
      <c r="COM3" s="238"/>
      <c r="CON3" s="238"/>
      <c r="COO3" s="238"/>
      <c r="COP3" s="238"/>
      <c r="COQ3" s="238"/>
      <c r="COR3" s="238"/>
      <c r="COS3" s="238"/>
      <c r="COT3" s="238"/>
      <c r="COU3" s="238"/>
      <c r="COV3" s="238"/>
      <c r="COW3" s="238"/>
      <c r="COX3" s="238"/>
      <c r="COY3" s="238"/>
      <c r="COZ3" s="238"/>
      <c r="CPA3" s="238"/>
      <c r="CPB3" s="238"/>
      <c r="CPC3" s="238"/>
      <c r="CPD3" s="238"/>
      <c r="CPE3" s="238"/>
      <c r="CPF3" s="238"/>
      <c r="CPG3" s="238"/>
      <c r="CPH3" s="238"/>
      <c r="CPI3" s="238"/>
      <c r="CPJ3" s="238"/>
      <c r="CPK3" s="238"/>
      <c r="CPL3" s="238"/>
      <c r="CPM3" s="238"/>
      <c r="CPN3" s="238"/>
      <c r="CPO3" s="238"/>
      <c r="CPP3" s="238"/>
      <c r="CPQ3" s="238"/>
      <c r="CPR3" s="238"/>
      <c r="CPS3" s="238"/>
      <c r="CPT3" s="238"/>
      <c r="CPU3" s="238"/>
      <c r="CPV3" s="238"/>
      <c r="CPW3" s="238"/>
      <c r="CPX3" s="238"/>
      <c r="CPY3" s="238"/>
      <c r="CPZ3" s="238"/>
      <c r="CQA3" s="238"/>
      <c r="CQB3" s="238"/>
      <c r="CQC3" s="238"/>
      <c r="CQD3" s="238"/>
      <c r="CQE3" s="238"/>
      <c r="CQF3" s="238"/>
      <c r="CQG3" s="238"/>
      <c r="CQH3" s="238"/>
      <c r="CQI3" s="238"/>
      <c r="CQJ3" s="238"/>
      <c r="CQK3" s="238"/>
      <c r="CQL3" s="238"/>
      <c r="CQM3" s="238"/>
      <c r="CQN3" s="238"/>
      <c r="CQO3" s="238"/>
      <c r="CQP3" s="238"/>
      <c r="CQQ3" s="238"/>
      <c r="CQR3" s="238"/>
      <c r="CQS3" s="238"/>
      <c r="CQT3" s="238"/>
      <c r="CQU3" s="238"/>
      <c r="CQV3" s="238"/>
      <c r="CQW3" s="238"/>
      <c r="CQX3" s="238"/>
      <c r="CQY3" s="238"/>
      <c r="CQZ3" s="238"/>
      <c r="CRA3" s="238"/>
      <c r="CRB3" s="238"/>
      <c r="CRC3" s="238"/>
      <c r="CRD3" s="238"/>
      <c r="CRE3" s="238"/>
      <c r="CRF3" s="238"/>
      <c r="CRG3" s="238"/>
      <c r="CRH3" s="238"/>
      <c r="CRI3" s="238"/>
      <c r="CRJ3" s="238"/>
      <c r="CRK3" s="238"/>
      <c r="CRL3" s="238"/>
      <c r="CRM3" s="238"/>
      <c r="CRN3" s="238"/>
      <c r="CRO3" s="238"/>
      <c r="CRP3" s="238"/>
      <c r="CRQ3" s="238"/>
      <c r="CRR3" s="238"/>
      <c r="CRS3" s="238"/>
      <c r="CRT3" s="238"/>
      <c r="CRU3" s="238"/>
      <c r="CRV3" s="238"/>
      <c r="CRW3" s="238"/>
      <c r="CRX3" s="238"/>
      <c r="CRY3" s="238"/>
      <c r="CRZ3" s="238"/>
      <c r="CSA3" s="238"/>
      <c r="CSB3" s="238"/>
      <c r="CSC3" s="238"/>
      <c r="CSD3" s="238"/>
      <c r="CSE3" s="238"/>
      <c r="CSF3" s="238"/>
      <c r="CSG3" s="238"/>
      <c r="CSH3" s="238"/>
      <c r="CSI3" s="238"/>
      <c r="CSJ3" s="238"/>
      <c r="CSK3" s="238"/>
      <c r="CSL3" s="238"/>
      <c r="CSM3" s="238"/>
      <c r="CSN3" s="238"/>
      <c r="CSO3" s="238"/>
      <c r="CSP3" s="238"/>
      <c r="CSQ3" s="238"/>
      <c r="CSR3" s="238"/>
      <c r="CSS3" s="238"/>
      <c r="CST3" s="238"/>
      <c r="CSU3" s="238"/>
      <c r="CSV3" s="238"/>
      <c r="CSW3" s="238"/>
      <c r="CSX3" s="238"/>
      <c r="CSY3" s="238"/>
      <c r="CSZ3" s="238"/>
      <c r="CTA3" s="238"/>
      <c r="CTB3" s="238"/>
      <c r="CTC3" s="238"/>
      <c r="CTD3" s="238"/>
      <c r="CTE3" s="238"/>
      <c r="CTF3" s="238"/>
      <c r="CTG3" s="238"/>
      <c r="CTH3" s="238"/>
      <c r="CTI3" s="238"/>
      <c r="CTJ3" s="238"/>
      <c r="CTK3" s="238"/>
      <c r="CTL3" s="238"/>
      <c r="CTM3" s="238"/>
      <c r="CTN3" s="238"/>
      <c r="CTO3" s="238"/>
      <c r="CTP3" s="238"/>
      <c r="CTQ3" s="238"/>
      <c r="CTR3" s="238"/>
      <c r="CTS3" s="238"/>
      <c r="CTT3" s="238"/>
      <c r="CTU3" s="238"/>
      <c r="CTV3" s="238"/>
      <c r="CTW3" s="238"/>
      <c r="CTX3" s="238"/>
      <c r="CTY3" s="238"/>
      <c r="CTZ3" s="238"/>
      <c r="CUA3" s="238"/>
      <c r="CUB3" s="238"/>
      <c r="CUC3" s="238"/>
      <c r="CUD3" s="238"/>
      <c r="CUE3" s="238"/>
      <c r="CUF3" s="238"/>
      <c r="CUG3" s="238"/>
      <c r="CUH3" s="238"/>
      <c r="CUI3" s="238"/>
      <c r="CUJ3" s="238"/>
      <c r="CUK3" s="238"/>
      <c r="CUL3" s="238"/>
      <c r="CUM3" s="238"/>
      <c r="CUN3" s="238"/>
      <c r="CUO3" s="238"/>
      <c r="CUP3" s="238"/>
      <c r="CUQ3" s="238"/>
      <c r="CUR3" s="238"/>
      <c r="CUS3" s="238"/>
      <c r="CUT3" s="238"/>
      <c r="CUU3" s="238"/>
      <c r="CUV3" s="238"/>
      <c r="CUW3" s="238"/>
      <c r="CUX3" s="238"/>
      <c r="CUY3" s="238"/>
      <c r="CUZ3" s="238"/>
      <c r="CVA3" s="238"/>
      <c r="CVB3" s="238"/>
      <c r="CVC3" s="238"/>
      <c r="CVD3" s="238"/>
      <c r="CVE3" s="238"/>
      <c r="CVF3" s="238"/>
      <c r="CVG3" s="238"/>
      <c r="CVH3" s="238"/>
      <c r="CVI3" s="238"/>
      <c r="CVJ3" s="238"/>
      <c r="CVK3" s="238"/>
      <c r="CVL3" s="238"/>
      <c r="CVM3" s="238"/>
      <c r="CVN3" s="238"/>
      <c r="CVO3" s="238"/>
      <c r="CVP3" s="238"/>
      <c r="CVQ3" s="238"/>
      <c r="CVR3" s="238"/>
      <c r="CVS3" s="238"/>
      <c r="CVT3" s="238"/>
      <c r="CVU3" s="238"/>
      <c r="CVV3" s="238"/>
      <c r="CVW3" s="238"/>
      <c r="CVX3" s="238"/>
      <c r="CVY3" s="238"/>
      <c r="CVZ3" s="238"/>
      <c r="CWA3" s="238"/>
      <c r="CWB3" s="238"/>
      <c r="CWC3" s="238"/>
      <c r="CWD3" s="238"/>
      <c r="CWE3" s="238"/>
      <c r="CWF3" s="238"/>
      <c r="CWG3" s="238"/>
      <c r="CWH3" s="238"/>
      <c r="CWI3" s="238"/>
      <c r="CWJ3" s="238"/>
      <c r="CWK3" s="238"/>
      <c r="CWL3" s="238"/>
      <c r="CWM3" s="238"/>
      <c r="CWN3" s="238"/>
      <c r="CWO3" s="238"/>
      <c r="CWP3" s="238"/>
      <c r="CWQ3" s="238"/>
      <c r="CWR3" s="238"/>
      <c r="CWS3" s="238"/>
      <c r="CWT3" s="238"/>
      <c r="CWU3" s="238"/>
      <c r="CWV3" s="238"/>
      <c r="CWW3" s="238"/>
      <c r="CWX3" s="238"/>
      <c r="CWY3" s="238"/>
      <c r="CWZ3" s="238"/>
      <c r="CXA3" s="238"/>
      <c r="CXB3" s="238"/>
      <c r="CXC3" s="238"/>
      <c r="CXD3" s="238"/>
      <c r="CXE3" s="238"/>
      <c r="CXF3" s="238"/>
      <c r="CXG3" s="238"/>
      <c r="CXH3" s="238"/>
      <c r="CXI3" s="238"/>
      <c r="CXJ3" s="238"/>
      <c r="CXK3" s="238"/>
      <c r="CXL3" s="238"/>
      <c r="CXM3" s="238"/>
      <c r="CXN3" s="238"/>
      <c r="CXO3" s="238"/>
      <c r="CXP3" s="238"/>
      <c r="CXQ3" s="238"/>
      <c r="CXR3" s="238"/>
      <c r="CXS3" s="238"/>
      <c r="CXT3" s="238"/>
      <c r="CXU3" s="238"/>
      <c r="CXV3" s="238"/>
      <c r="CXW3" s="238"/>
      <c r="CXX3" s="238"/>
      <c r="CXY3" s="238"/>
      <c r="CXZ3" s="238"/>
      <c r="CYA3" s="238"/>
      <c r="CYB3" s="238"/>
      <c r="CYC3" s="238"/>
      <c r="CYD3" s="238"/>
      <c r="CYE3" s="238"/>
      <c r="CYF3" s="238"/>
      <c r="CYG3" s="238"/>
      <c r="CYH3" s="238"/>
      <c r="CYI3" s="238"/>
      <c r="CYJ3" s="238"/>
      <c r="CYK3" s="238"/>
      <c r="CYL3" s="238"/>
      <c r="CYM3" s="238"/>
      <c r="CYN3" s="238"/>
      <c r="CYO3" s="238"/>
      <c r="CYP3" s="238"/>
      <c r="CYQ3" s="238"/>
      <c r="CYR3" s="238"/>
      <c r="CYS3" s="238"/>
      <c r="CYT3" s="238"/>
      <c r="CYU3" s="238"/>
      <c r="CYV3" s="238"/>
      <c r="CYW3" s="238"/>
      <c r="CYX3" s="238"/>
      <c r="CYY3" s="238"/>
      <c r="CYZ3" s="238"/>
      <c r="CZA3" s="238"/>
      <c r="CZB3" s="238"/>
      <c r="CZC3" s="238"/>
      <c r="CZD3" s="238"/>
      <c r="CZE3" s="238"/>
      <c r="CZF3" s="238"/>
      <c r="CZG3" s="238"/>
      <c r="CZH3" s="238"/>
      <c r="CZI3" s="238"/>
      <c r="CZJ3" s="238"/>
      <c r="CZK3" s="238"/>
      <c r="CZL3" s="238"/>
      <c r="CZM3" s="238"/>
      <c r="CZN3" s="238"/>
      <c r="CZO3" s="238"/>
      <c r="CZP3" s="238"/>
      <c r="CZQ3" s="238"/>
      <c r="CZR3" s="238"/>
      <c r="CZS3" s="238"/>
      <c r="CZT3" s="238"/>
      <c r="CZU3" s="238"/>
      <c r="CZV3" s="238"/>
      <c r="CZW3" s="238"/>
      <c r="CZX3" s="238"/>
      <c r="CZY3" s="238"/>
      <c r="CZZ3" s="238"/>
      <c r="DAA3" s="238"/>
      <c r="DAB3" s="238"/>
      <c r="DAC3" s="238"/>
      <c r="DAD3" s="238"/>
      <c r="DAE3" s="238"/>
      <c r="DAF3" s="238"/>
      <c r="DAG3" s="238"/>
      <c r="DAH3" s="238"/>
      <c r="DAI3" s="238"/>
      <c r="DAJ3" s="238"/>
      <c r="DAK3" s="238"/>
      <c r="DAL3" s="238"/>
      <c r="DAM3" s="238"/>
      <c r="DAN3" s="238"/>
      <c r="DAO3" s="238"/>
      <c r="DAP3" s="238"/>
      <c r="DAQ3" s="238"/>
      <c r="DAR3" s="238"/>
      <c r="DAS3" s="238"/>
      <c r="DAT3" s="238"/>
      <c r="DAU3" s="238"/>
      <c r="DAV3" s="238"/>
      <c r="DAW3" s="238"/>
      <c r="DAX3" s="238"/>
      <c r="DAY3" s="238"/>
      <c r="DAZ3" s="238"/>
      <c r="DBA3" s="238"/>
      <c r="DBB3" s="238"/>
      <c r="DBC3" s="238"/>
      <c r="DBD3" s="238"/>
      <c r="DBE3" s="238"/>
      <c r="DBF3" s="238"/>
      <c r="DBG3" s="238"/>
      <c r="DBH3" s="238"/>
      <c r="DBI3" s="238"/>
      <c r="DBJ3" s="238"/>
      <c r="DBK3" s="238"/>
      <c r="DBL3" s="238"/>
      <c r="DBM3" s="238"/>
      <c r="DBN3" s="238"/>
      <c r="DBO3" s="238"/>
      <c r="DBP3" s="238"/>
      <c r="DBQ3" s="238"/>
      <c r="DBR3" s="238"/>
      <c r="DBS3" s="238"/>
      <c r="DBT3" s="238"/>
      <c r="DBU3" s="238"/>
      <c r="DBV3" s="238"/>
      <c r="DBW3" s="238"/>
      <c r="DBX3" s="238"/>
      <c r="DBY3" s="238"/>
      <c r="DBZ3" s="238"/>
      <c r="DCA3" s="238"/>
      <c r="DCB3" s="238"/>
      <c r="DCC3" s="238"/>
      <c r="DCD3" s="238"/>
      <c r="DCE3" s="238"/>
      <c r="DCF3" s="238"/>
      <c r="DCG3" s="238"/>
      <c r="DCH3" s="238"/>
      <c r="DCI3" s="238"/>
      <c r="DCJ3" s="238"/>
      <c r="DCK3" s="238"/>
      <c r="DCL3" s="238"/>
      <c r="DCM3" s="238"/>
      <c r="DCN3" s="238"/>
      <c r="DCO3" s="238"/>
      <c r="DCP3" s="238"/>
      <c r="DCQ3" s="238"/>
      <c r="DCR3" s="238"/>
      <c r="DCS3" s="238"/>
      <c r="DCT3" s="238"/>
      <c r="DCU3" s="238"/>
      <c r="DCV3" s="238"/>
      <c r="DCW3" s="238"/>
      <c r="DCX3" s="238"/>
      <c r="DCY3" s="238"/>
      <c r="DCZ3" s="238"/>
      <c r="DDA3" s="238"/>
      <c r="DDB3" s="238"/>
      <c r="DDC3" s="238"/>
      <c r="DDD3" s="238"/>
      <c r="DDE3" s="238"/>
      <c r="DDF3" s="238"/>
      <c r="DDG3" s="238"/>
      <c r="DDH3" s="238"/>
      <c r="DDI3" s="238"/>
      <c r="DDJ3" s="238"/>
      <c r="DDK3" s="238"/>
      <c r="DDL3" s="238"/>
      <c r="DDM3" s="238"/>
      <c r="DDN3" s="238"/>
      <c r="DDO3" s="238"/>
      <c r="DDP3" s="238"/>
      <c r="DDQ3" s="238"/>
      <c r="DDR3" s="238"/>
      <c r="DDS3" s="238"/>
      <c r="DDT3" s="238"/>
      <c r="DDU3" s="238"/>
      <c r="DDV3" s="238"/>
      <c r="DDW3" s="238"/>
      <c r="DDX3" s="238"/>
      <c r="DDY3" s="238"/>
      <c r="DDZ3" s="238"/>
      <c r="DEA3" s="238"/>
      <c r="DEB3" s="238"/>
      <c r="DEC3" s="238"/>
      <c r="DED3" s="238"/>
      <c r="DEE3" s="238"/>
      <c r="DEF3" s="238"/>
      <c r="DEG3" s="238"/>
      <c r="DEH3" s="238"/>
      <c r="DEI3" s="238"/>
      <c r="DEJ3" s="238"/>
      <c r="DEK3" s="238"/>
      <c r="DEL3" s="238"/>
      <c r="DEM3" s="238"/>
      <c r="DEN3" s="238"/>
      <c r="DEO3" s="238"/>
      <c r="DEP3" s="238"/>
      <c r="DEQ3" s="238"/>
      <c r="DER3" s="238"/>
      <c r="DES3" s="238"/>
      <c r="DET3" s="238"/>
      <c r="DEU3" s="238"/>
      <c r="DEV3" s="238"/>
      <c r="DEW3" s="238"/>
      <c r="DEX3" s="238"/>
      <c r="DEY3" s="238"/>
      <c r="DEZ3" s="238"/>
      <c r="DFA3" s="238"/>
      <c r="DFB3" s="238"/>
      <c r="DFC3" s="238"/>
      <c r="DFD3" s="238"/>
      <c r="DFE3" s="238"/>
      <c r="DFF3" s="238"/>
      <c r="DFG3" s="238"/>
      <c r="DFH3" s="238"/>
      <c r="DFI3" s="238"/>
      <c r="DFJ3" s="238"/>
      <c r="DFK3" s="238"/>
      <c r="DFL3" s="238"/>
      <c r="DFM3" s="238"/>
      <c r="DFN3" s="238"/>
      <c r="DFO3" s="238"/>
      <c r="DFP3" s="238"/>
      <c r="DFQ3" s="238"/>
      <c r="DFR3" s="238"/>
      <c r="DFS3" s="238"/>
      <c r="DFT3" s="238"/>
      <c r="DFU3" s="238"/>
      <c r="DFV3" s="238"/>
      <c r="DFW3" s="238"/>
      <c r="DFX3" s="238"/>
      <c r="DFY3" s="238"/>
      <c r="DFZ3" s="238"/>
      <c r="DGA3" s="238"/>
      <c r="DGB3" s="238"/>
      <c r="DGC3" s="238"/>
      <c r="DGD3" s="238"/>
      <c r="DGE3" s="238"/>
      <c r="DGF3" s="238"/>
      <c r="DGG3" s="238"/>
      <c r="DGH3" s="238"/>
      <c r="DGI3" s="238"/>
      <c r="DGJ3" s="238"/>
      <c r="DGK3" s="238"/>
      <c r="DGL3" s="238"/>
      <c r="DGM3" s="238"/>
      <c r="DGN3" s="238"/>
      <c r="DGO3" s="238"/>
      <c r="DGP3" s="238"/>
      <c r="DGQ3" s="238"/>
      <c r="DGR3" s="238"/>
      <c r="DGS3" s="238"/>
      <c r="DGT3" s="238"/>
      <c r="DGU3" s="238"/>
      <c r="DGV3" s="238"/>
      <c r="DGW3" s="238"/>
      <c r="DGX3" s="238"/>
      <c r="DGY3" s="238"/>
      <c r="DGZ3" s="238"/>
      <c r="DHA3" s="238"/>
      <c r="DHB3" s="238"/>
      <c r="DHC3" s="238"/>
      <c r="DHD3" s="238"/>
      <c r="DHE3" s="238"/>
      <c r="DHF3" s="238"/>
      <c r="DHG3" s="238"/>
      <c r="DHH3" s="238"/>
      <c r="DHI3" s="238"/>
      <c r="DHJ3" s="238"/>
      <c r="DHK3" s="238"/>
      <c r="DHL3" s="238"/>
      <c r="DHM3" s="238"/>
      <c r="DHN3" s="238"/>
      <c r="DHO3" s="238"/>
      <c r="DHP3" s="238"/>
      <c r="DHQ3" s="238"/>
      <c r="DHR3" s="238"/>
      <c r="DHS3" s="238"/>
      <c r="DHT3" s="238"/>
      <c r="DHU3" s="238"/>
      <c r="DHV3" s="238"/>
      <c r="DHW3" s="238"/>
      <c r="DHX3" s="238"/>
      <c r="DHY3" s="238"/>
      <c r="DHZ3" s="238"/>
      <c r="DIA3" s="238"/>
      <c r="DIB3" s="238"/>
      <c r="DIC3" s="238"/>
      <c r="DID3" s="238"/>
      <c r="DIE3" s="238"/>
      <c r="DIF3" s="238"/>
      <c r="DIG3" s="238"/>
      <c r="DIH3" s="238"/>
      <c r="DII3" s="238"/>
      <c r="DIJ3" s="238"/>
      <c r="DIK3" s="238"/>
      <c r="DIL3" s="238"/>
      <c r="DIM3" s="238"/>
      <c r="DIN3" s="238"/>
      <c r="DIO3" s="238"/>
      <c r="DIP3" s="238"/>
      <c r="DIQ3" s="238"/>
      <c r="DIR3" s="238"/>
      <c r="DIS3" s="238"/>
      <c r="DIT3" s="238"/>
      <c r="DIU3" s="238"/>
      <c r="DIV3" s="238"/>
      <c r="DIW3" s="238"/>
      <c r="DIX3" s="238"/>
      <c r="DIY3" s="238"/>
      <c r="DIZ3" s="238"/>
      <c r="DJA3" s="238"/>
      <c r="DJB3" s="238"/>
      <c r="DJC3" s="238"/>
      <c r="DJD3" s="238"/>
      <c r="DJE3" s="238"/>
      <c r="DJF3" s="238"/>
      <c r="DJG3" s="238"/>
      <c r="DJH3" s="238"/>
      <c r="DJI3" s="238"/>
      <c r="DJJ3" s="238"/>
      <c r="DJK3" s="238"/>
      <c r="DJL3" s="238"/>
      <c r="DJM3" s="238"/>
      <c r="DJN3" s="238"/>
      <c r="DJO3" s="238"/>
      <c r="DJP3" s="238"/>
      <c r="DJQ3" s="238"/>
      <c r="DJR3" s="238"/>
      <c r="DJS3" s="238"/>
      <c r="DJT3" s="238"/>
      <c r="DJU3" s="238"/>
      <c r="DJV3" s="238"/>
      <c r="DJW3" s="238"/>
      <c r="DJX3" s="238"/>
      <c r="DJY3" s="238"/>
      <c r="DJZ3" s="238"/>
      <c r="DKA3" s="238"/>
      <c r="DKB3" s="238"/>
      <c r="DKC3" s="238"/>
      <c r="DKD3" s="238"/>
      <c r="DKE3" s="238"/>
      <c r="DKF3" s="238"/>
      <c r="DKG3" s="238"/>
      <c r="DKH3" s="238"/>
      <c r="DKI3" s="238"/>
      <c r="DKJ3" s="238"/>
      <c r="DKK3" s="238"/>
      <c r="DKL3" s="238"/>
      <c r="DKM3" s="238"/>
      <c r="DKN3" s="238"/>
      <c r="DKO3" s="238"/>
      <c r="DKP3" s="238"/>
      <c r="DKQ3" s="238"/>
      <c r="DKR3" s="238"/>
      <c r="DKS3" s="238"/>
      <c r="DKT3" s="238"/>
      <c r="DKU3" s="238"/>
      <c r="DKV3" s="238"/>
      <c r="DKW3" s="238"/>
      <c r="DKX3" s="238"/>
      <c r="DKY3" s="238"/>
      <c r="DKZ3" s="238"/>
      <c r="DLA3" s="238"/>
      <c r="DLB3" s="238"/>
      <c r="DLC3" s="238"/>
      <c r="DLD3" s="238"/>
      <c r="DLE3" s="238"/>
      <c r="DLF3" s="238"/>
      <c r="DLG3" s="238"/>
      <c r="DLH3" s="238"/>
      <c r="DLI3" s="238"/>
      <c r="DLJ3" s="238"/>
      <c r="DLK3" s="238"/>
      <c r="DLL3" s="238"/>
      <c r="DLM3" s="238"/>
      <c r="DLN3" s="238"/>
      <c r="DLO3" s="238"/>
      <c r="DLP3" s="238"/>
      <c r="DLQ3" s="238"/>
      <c r="DLR3" s="238"/>
      <c r="DLS3" s="238"/>
      <c r="DLT3" s="238"/>
      <c r="DLU3" s="238"/>
      <c r="DLV3" s="238"/>
      <c r="DLW3" s="238"/>
      <c r="DLX3" s="238"/>
      <c r="DLY3" s="238"/>
      <c r="DLZ3" s="238"/>
      <c r="DMA3" s="238"/>
      <c r="DMB3" s="238"/>
      <c r="DMC3" s="238"/>
      <c r="DMD3" s="238"/>
      <c r="DME3" s="238"/>
      <c r="DMF3" s="238"/>
      <c r="DMG3" s="238"/>
      <c r="DMH3" s="238"/>
      <c r="DMI3" s="238"/>
      <c r="DMJ3" s="238"/>
      <c r="DMK3" s="238"/>
      <c r="DML3" s="238"/>
      <c r="DMM3" s="238"/>
      <c r="DMN3" s="238"/>
      <c r="DMO3" s="238"/>
      <c r="DMP3" s="238"/>
      <c r="DMQ3" s="238"/>
      <c r="DMR3" s="238"/>
      <c r="DMS3" s="238"/>
      <c r="DMT3" s="238"/>
      <c r="DMU3" s="238"/>
      <c r="DMV3" s="238"/>
      <c r="DMW3" s="238"/>
      <c r="DMX3" s="238"/>
      <c r="DMY3" s="238"/>
      <c r="DMZ3" s="238"/>
      <c r="DNA3" s="238"/>
      <c r="DNB3" s="238"/>
      <c r="DNC3" s="238"/>
      <c r="DND3" s="238"/>
      <c r="DNE3" s="238"/>
      <c r="DNF3" s="238"/>
      <c r="DNG3" s="238"/>
      <c r="DNH3" s="238"/>
      <c r="DNI3" s="238"/>
      <c r="DNJ3" s="238"/>
      <c r="DNK3" s="238"/>
      <c r="DNL3" s="238"/>
      <c r="DNM3" s="238"/>
      <c r="DNN3" s="238"/>
      <c r="DNO3" s="238"/>
      <c r="DNP3" s="238"/>
      <c r="DNQ3" s="238"/>
      <c r="DNR3" s="238"/>
      <c r="DNS3" s="238"/>
      <c r="DNT3" s="238"/>
      <c r="DNU3" s="238"/>
      <c r="DNV3" s="238"/>
      <c r="DNW3" s="238"/>
      <c r="DNX3" s="238"/>
      <c r="DNY3" s="238"/>
      <c r="DNZ3" s="238"/>
      <c r="DOA3" s="238"/>
      <c r="DOB3" s="238"/>
      <c r="DOC3" s="238"/>
      <c r="DOD3" s="238"/>
      <c r="DOE3" s="238"/>
      <c r="DOF3" s="238"/>
      <c r="DOG3" s="238"/>
      <c r="DOH3" s="238"/>
      <c r="DOI3" s="238"/>
      <c r="DOJ3" s="238"/>
      <c r="DOK3" s="238"/>
      <c r="DOL3" s="238"/>
      <c r="DOM3" s="238"/>
      <c r="DON3" s="238"/>
      <c r="DOO3" s="238"/>
      <c r="DOP3" s="238"/>
      <c r="DOQ3" s="238"/>
      <c r="DOR3" s="238"/>
      <c r="DOS3" s="238"/>
      <c r="DOT3" s="238"/>
      <c r="DOU3" s="238"/>
      <c r="DOV3" s="238"/>
      <c r="DOW3" s="238"/>
      <c r="DOX3" s="238"/>
      <c r="DOY3" s="238"/>
      <c r="DOZ3" s="238"/>
      <c r="DPA3" s="238"/>
      <c r="DPB3" s="238"/>
      <c r="DPC3" s="238"/>
      <c r="DPD3" s="238"/>
      <c r="DPE3" s="238"/>
      <c r="DPF3" s="238"/>
      <c r="DPG3" s="238"/>
      <c r="DPH3" s="238"/>
      <c r="DPI3" s="238"/>
      <c r="DPJ3" s="238"/>
      <c r="DPK3" s="238"/>
      <c r="DPL3" s="238"/>
      <c r="DPM3" s="238"/>
      <c r="DPN3" s="238"/>
      <c r="DPO3" s="238"/>
      <c r="DPP3" s="238"/>
      <c r="DPQ3" s="238"/>
      <c r="DPR3" s="238"/>
      <c r="DPS3" s="238"/>
      <c r="DPT3" s="238"/>
      <c r="DPU3" s="238"/>
      <c r="DPV3" s="238"/>
      <c r="DPW3" s="238"/>
      <c r="DPX3" s="238"/>
      <c r="DPY3" s="238"/>
      <c r="DPZ3" s="238"/>
      <c r="DQA3" s="238"/>
      <c r="DQB3" s="238"/>
      <c r="DQC3" s="238"/>
      <c r="DQD3" s="238"/>
      <c r="DQE3" s="238"/>
      <c r="DQF3" s="238"/>
      <c r="DQG3" s="238"/>
      <c r="DQH3" s="238"/>
      <c r="DQI3" s="238"/>
      <c r="DQJ3" s="238"/>
      <c r="DQK3" s="238"/>
      <c r="DQL3" s="238"/>
      <c r="DQM3" s="238"/>
      <c r="DQN3" s="238"/>
      <c r="DQO3" s="238"/>
      <c r="DQP3" s="238"/>
      <c r="DQQ3" s="238"/>
      <c r="DQR3" s="238"/>
      <c r="DQS3" s="238"/>
      <c r="DQT3" s="238"/>
      <c r="DQU3" s="238"/>
      <c r="DQV3" s="238"/>
      <c r="DQW3" s="238"/>
      <c r="DQX3" s="238"/>
      <c r="DQY3" s="238"/>
      <c r="DQZ3" s="238"/>
      <c r="DRA3" s="238"/>
      <c r="DRB3" s="238"/>
      <c r="DRC3" s="238"/>
      <c r="DRD3" s="238"/>
      <c r="DRE3" s="238"/>
      <c r="DRF3" s="238"/>
      <c r="DRG3" s="238"/>
      <c r="DRH3" s="238"/>
      <c r="DRI3" s="238"/>
      <c r="DRJ3" s="238"/>
      <c r="DRK3" s="238"/>
      <c r="DRL3" s="238"/>
      <c r="DRM3" s="238"/>
      <c r="DRN3" s="238"/>
      <c r="DRO3" s="238"/>
      <c r="DRP3" s="238"/>
      <c r="DRQ3" s="238"/>
      <c r="DRR3" s="238"/>
      <c r="DRS3" s="238"/>
      <c r="DRT3" s="238"/>
      <c r="DRU3" s="238"/>
      <c r="DRV3" s="238"/>
      <c r="DRW3" s="238"/>
      <c r="DRX3" s="238"/>
      <c r="DRY3" s="238"/>
      <c r="DRZ3" s="238"/>
      <c r="DSA3" s="238"/>
      <c r="DSB3" s="238"/>
      <c r="DSC3" s="238"/>
      <c r="DSD3" s="238"/>
      <c r="DSE3" s="238"/>
      <c r="DSF3" s="238"/>
      <c r="DSG3" s="238"/>
      <c r="DSH3" s="238"/>
      <c r="DSI3" s="238"/>
      <c r="DSJ3" s="238"/>
      <c r="DSK3" s="238"/>
      <c r="DSL3" s="238"/>
      <c r="DSM3" s="238"/>
      <c r="DSN3" s="238"/>
      <c r="DSO3" s="238"/>
      <c r="DSP3" s="238"/>
      <c r="DSQ3" s="238"/>
      <c r="DSR3" s="238"/>
      <c r="DSS3" s="238"/>
      <c r="DST3" s="238"/>
      <c r="DSU3" s="238"/>
      <c r="DSV3" s="238"/>
      <c r="DSW3" s="238"/>
      <c r="DSX3" s="238"/>
      <c r="DSY3" s="238"/>
      <c r="DSZ3" s="238"/>
      <c r="DTA3" s="238"/>
      <c r="DTB3" s="238"/>
      <c r="DTC3" s="238"/>
      <c r="DTD3" s="238"/>
      <c r="DTE3" s="238"/>
      <c r="DTF3" s="238"/>
      <c r="DTG3" s="238"/>
      <c r="DTH3" s="238"/>
      <c r="DTI3" s="238"/>
      <c r="DTJ3" s="238"/>
      <c r="DTK3" s="238"/>
      <c r="DTL3" s="238"/>
      <c r="DTM3" s="238"/>
      <c r="DTN3" s="238"/>
      <c r="DTO3" s="238"/>
      <c r="DTP3" s="238"/>
      <c r="DTQ3" s="238"/>
      <c r="DTR3" s="238"/>
      <c r="DTS3" s="238"/>
      <c r="DTT3" s="238"/>
      <c r="DTU3" s="238"/>
      <c r="DTV3" s="238"/>
      <c r="DTW3" s="238"/>
      <c r="DTX3" s="238"/>
      <c r="DTY3" s="238"/>
      <c r="DTZ3" s="238"/>
      <c r="DUA3" s="238"/>
      <c r="DUB3" s="238"/>
      <c r="DUC3" s="238"/>
      <c r="DUD3" s="238"/>
      <c r="DUE3" s="238"/>
      <c r="DUF3" s="238"/>
      <c r="DUG3" s="238"/>
      <c r="DUH3" s="238"/>
      <c r="DUI3" s="238"/>
      <c r="DUJ3" s="238"/>
      <c r="DUK3" s="238"/>
      <c r="DUL3" s="238"/>
      <c r="DUM3" s="238"/>
      <c r="DUN3" s="238"/>
      <c r="DUO3" s="238"/>
      <c r="DUP3" s="238"/>
      <c r="DUQ3" s="238"/>
      <c r="DUR3" s="238"/>
      <c r="DUS3" s="238"/>
      <c r="DUT3" s="238"/>
      <c r="DUU3" s="238"/>
      <c r="DUV3" s="238"/>
      <c r="DUW3" s="238"/>
      <c r="DUX3" s="238"/>
      <c r="DUY3" s="238"/>
      <c r="DUZ3" s="238"/>
      <c r="DVA3" s="238"/>
      <c r="DVB3" s="238"/>
      <c r="DVC3" s="238"/>
      <c r="DVD3" s="238"/>
      <c r="DVE3" s="238"/>
      <c r="DVF3" s="238"/>
      <c r="DVG3" s="238"/>
      <c r="DVH3" s="238"/>
      <c r="DVI3" s="238"/>
      <c r="DVJ3" s="238"/>
      <c r="DVK3" s="238"/>
      <c r="DVL3" s="238"/>
      <c r="DVM3" s="238"/>
      <c r="DVN3" s="238"/>
      <c r="DVO3" s="238"/>
      <c r="DVP3" s="238"/>
      <c r="DVQ3" s="238"/>
      <c r="DVR3" s="238"/>
      <c r="DVS3" s="238"/>
      <c r="DVT3" s="238"/>
      <c r="DVU3" s="238"/>
      <c r="DVV3" s="238"/>
      <c r="DVW3" s="238"/>
      <c r="DVX3" s="238"/>
      <c r="DVY3" s="238"/>
      <c r="DVZ3" s="238"/>
      <c r="DWA3" s="238"/>
      <c r="DWB3" s="238"/>
      <c r="DWC3" s="238"/>
      <c r="DWD3" s="238"/>
      <c r="DWE3" s="238"/>
      <c r="DWF3" s="238"/>
      <c r="DWG3" s="238"/>
      <c r="DWH3" s="238"/>
      <c r="DWI3" s="238"/>
      <c r="DWJ3" s="238"/>
      <c r="DWK3" s="238"/>
      <c r="DWL3" s="238"/>
      <c r="DWM3" s="238"/>
      <c r="DWN3" s="238"/>
      <c r="DWO3" s="238"/>
      <c r="DWP3" s="238"/>
      <c r="DWQ3" s="238"/>
      <c r="DWR3" s="238"/>
      <c r="DWS3" s="238"/>
      <c r="DWT3" s="238"/>
      <c r="DWU3" s="238"/>
      <c r="DWV3" s="238"/>
      <c r="DWW3" s="238"/>
      <c r="DWX3" s="238"/>
      <c r="DWY3" s="238"/>
      <c r="DWZ3" s="238"/>
      <c r="DXA3" s="238"/>
      <c r="DXB3" s="238"/>
      <c r="DXC3" s="238"/>
      <c r="DXD3" s="238"/>
      <c r="DXE3" s="238"/>
      <c r="DXF3" s="238"/>
      <c r="DXG3" s="238"/>
      <c r="DXH3" s="238"/>
      <c r="DXI3" s="238"/>
      <c r="DXJ3" s="238"/>
      <c r="DXK3" s="238"/>
      <c r="DXL3" s="238"/>
      <c r="DXM3" s="238"/>
      <c r="DXN3" s="238"/>
      <c r="DXO3" s="238"/>
      <c r="DXP3" s="238"/>
      <c r="DXQ3" s="238"/>
      <c r="DXR3" s="238"/>
      <c r="DXS3" s="238"/>
      <c r="DXT3" s="238"/>
      <c r="DXU3" s="238"/>
      <c r="DXV3" s="238"/>
      <c r="DXW3" s="238"/>
      <c r="DXX3" s="238"/>
      <c r="DXY3" s="238"/>
      <c r="DXZ3" s="238"/>
      <c r="DYA3" s="238"/>
      <c r="DYB3" s="238"/>
      <c r="DYC3" s="238"/>
      <c r="DYD3" s="238"/>
      <c r="DYE3" s="238"/>
      <c r="DYF3" s="238"/>
      <c r="DYG3" s="238"/>
      <c r="DYH3" s="238"/>
      <c r="DYI3" s="238"/>
      <c r="DYJ3" s="238"/>
      <c r="DYK3" s="238"/>
      <c r="DYL3" s="238"/>
      <c r="DYM3" s="238"/>
      <c r="DYN3" s="238"/>
      <c r="DYO3" s="238"/>
      <c r="DYP3" s="238"/>
      <c r="DYQ3" s="238"/>
      <c r="DYR3" s="238"/>
      <c r="DYS3" s="238"/>
      <c r="DYT3" s="238"/>
      <c r="DYU3" s="238"/>
      <c r="DYV3" s="238"/>
      <c r="DYW3" s="238"/>
      <c r="DYX3" s="238"/>
      <c r="DYY3" s="238"/>
      <c r="DYZ3" s="238"/>
      <c r="DZA3" s="238"/>
      <c r="DZB3" s="238"/>
      <c r="DZC3" s="238"/>
      <c r="DZD3" s="238"/>
      <c r="DZE3" s="238"/>
      <c r="DZF3" s="238"/>
      <c r="DZG3" s="238"/>
      <c r="DZH3" s="238"/>
      <c r="DZI3" s="238"/>
      <c r="DZJ3" s="238"/>
      <c r="DZK3" s="238"/>
      <c r="DZL3" s="238"/>
      <c r="DZM3" s="238"/>
      <c r="DZN3" s="238"/>
      <c r="DZO3" s="238"/>
      <c r="DZP3" s="238"/>
      <c r="DZQ3" s="238"/>
      <c r="DZR3" s="238"/>
      <c r="DZS3" s="238"/>
      <c r="DZT3" s="238"/>
      <c r="DZU3" s="238"/>
      <c r="DZV3" s="238"/>
      <c r="DZW3" s="238"/>
      <c r="DZX3" s="238"/>
      <c r="DZY3" s="238"/>
      <c r="DZZ3" s="238"/>
      <c r="EAA3" s="238"/>
      <c r="EAB3" s="238"/>
      <c r="EAC3" s="238"/>
      <c r="EAD3" s="238"/>
      <c r="EAE3" s="238"/>
      <c r="EAF3" s="238"/>
      <c r="EAG3" s="238"/>
      <c r="EAH3" s="238"/>
      <c r="EAI3" s="238"/>
      <c r="EAJ3" s="238"/>
      <c r="EAK3" s="238"/>
      <c r="EAL3" s="238"/>
      <c r="EAM3" s="238"/>
      <c r="EAN3" s="238"/>
      <c r="EAO3" s="238"/>
      <c r="EAP3" s="238"/>
      <c r="EAQ3" s="238"/>
      <c r="EAR3" s="238"/>
      <c r="EAS3" s="238"/>
      <c r="EAT3" s="238"/>
      <c r="EAU3" s="238"/>
      <c r="EAV3" s="238"/>
      <c r="EAW3" s="238"/>
      <c r="EAX3" s="238"/>
      <c r="EAY3" s="238"/>
      <c r="EAZ3" s="238"/>
      <c r="EBA3" s="238"/>
      <c r="EBB3" s="238"/>
      <c r="EBC3" s="238"/>
      <c r="EBD3" s="238"/>
      <c r="EBE3" s="238"/>
      <c r="EBF3" s="238"/>
      <c r="EBG3" s="238"/>
      <c r="EBH3" s="238"/>
      <c r="EBI3" s="238"/>
      <c r="EBJ3" s="238"/>
      <c r="EBK3" s="238"/>
      <c r="EBL3" s="238"/>
      <c r="EBM3" s="238"/>
      <c r="EBN3" s="238"/>
      <c r="EBO3" s="238"/>
      <c r="EBP3" s="238"/>
      <c r="EBQ3" s="238"/>
      <c r="EBR3" s="238"/>
      <c r="EBS3" s="238"/>
      <c r="EBT3" s="238"/>
      <c r="EBU3" s="238"/>
      <c r="EBV3" s="238"/>
      <c r="EBW3" s="238"/>
      <c r="EBX3" s="238"/>
      <c r="EBY3" s="238"/>
      <c r="EBZ3" s="238"/>
      <c r="ECA3" s="238"/>
      <c r="ECB3" s="238"/>
      <c r="ECC3" s="238"/>
      <c r="ECD3" s="238"/>
      <c r="ECE3" s="238"/>
      <c r="ECF3" s="238"/>
      <c r="ECG3" s="238"/>
      <c r="ECH3" s="238"/>
      <c r="ECI3" s="238"/>
      <c r="ECJ3" s="238"/>
      <c r="ECK3" s="238"/>
      <c r="ECL3" s="238"/>
      <c r="ECM3" s="238"/>
      <c r="ECN3" s="238"/>
      <c r="ECO3" s="238"/>
      <c r="ECP3" s="238"/>
      <c r="ECQ3" s="238"/>
      <c r="ECR3" s="238"/>
      <c r="ECS3" s="238"/>
      <c r="ECT3" s="238"/>
      <c r="ECU3" s="238"/>
      <c r="ECV3" s="238"/>
      <c r="ECW3" s="238"/>
      <c r="ECX3" s="238"/>
      <c r="ECY3" s="238"/>
      <c r="ECZ3" s="238"/>
      <c r="EDA3" s="238"/>
      <c r="EDB3" s="238"/>
      <c r="EDC3" s="238"/>
      <c r="EDD3" s="238"/>
      <c r="EDE3" s="238"/>
      <c r="EDF3" s="238"/>
      <c r="EDG3" s="238"/>
      <c r="EDH3" s="238"/>
      <c r="EDI3" s="238"/>
      <c r="EDJ3" s="238"/>
      <c r="EDK3" s="238"/>
      <c r="EDL3" s="238"/>
      <c r="EDM3" s="238"/>
      <c r="EDN3" s="238"/>
      <c r="EDO3" s="238"/>
      <c r="EDP3" s="238"/>
      <c r="EDQ3" s="238"/>
      <c r="EDR3" s="238"/>
      <c r="EDS3" s="238"/>
      <c r="EDT3" s="238"/>
      <c r="EDU3" s="238"/>
      <c r="EDV3" s="238"/>
      <c r="EDW3" s="238"/>
      <c r="EDX3" s="238"/>
      <c r="EDY3" s="238"/>
      <c r="EDZ3" s="238"/>
      <c r="EEA3" s="238"/>
      <c r="EEB3" s="238"/>
      <c r="EEC3" s="238"/>
      <c r="EED3" s="238"/>
      <c r="EEE3" s="238"/>
      <c r="EEF3" s="238"/>
      <c r="EEG3" s="238"/>
      <c r="EEH3" s="238"/>
      <c r="EEI3" s="238"/>
      <c r="EEJ3" s="238"/>
      <c r="EEK3" s="238"/>
      <c r="EEL3" s="238"/>
      <c r="EEM3" s="238"/>
      <c r="EEN3" s="238"/>
      <c r="EEO3" s="238"/>
      <c r="EEP3" s="238"/>
      <c r="EEQ3" s="238"/>
      <c r="EER3" s="238"/>
      <c r="EES3" s="238"/>
      <c r="EET3" s="238"/>
      <c r="EEU3" s="238"/>
      <c r="EEV3" s="238"/>
      <c r="EEW3" s="238"/>
      <c r="EEX3" s="238"/>
      <c r="EEY3" s="238"/>
      <c r="EEZ3" s="238"/>
      <c r="EFA3" s="238"/>
      <c r="EFB3" s="238"/>
      <c r="EFC3" s="238"/>
      <c r="EFD3" s="238"/>
      <c r="EFE3" s="238"/>
      <c r="EFF3" s="238"/>
      <c r="EFG3" s="238"/>
      <c r="EFH3" s="238"/>
      <c r="EFI3" s="238"/>
      <c r="EFJ3" s="238"/>
      <c r="EFK3" s="238"/>
      <c r="EFL3" s="238"/>
      <c r="EFM3" s="238"/>
      <c r="EFN3" s="238"/>
      <c r="EFO3" s="238"/>
      <c r="EFP3" s="238"/>
      <c r="EFQ3" s="238"/>
      <c r="EFR3" s="238"/>
      <c r="EFS3" s="238"/>
      <c r="EFT3" s="238"/>
      <c r="EFU3" s="238"/>
      <c r="EFV3" s="238"/>
      <c r="EFW3" s="238"/>
      <c r="EFX3" s="238"/>
      <c r="EFY3" s="238"/>
      <c r="EFZ3" s="238"/>
      <c r="EGA3" s="238"/>
      <c r="EGB3" s="238"/>
      <c r="EGC3" s="238"/>
      <c r="EGD3" s="238"/>
      <c r="EGE3" s="238"/>
      <c r="EGF3" s="238"/>
      <c r="EGG3" s="238"/>
      <c r="EGH3" s="238"/>
      <c r="EGI3" s="238"/>
      <c r="EGJ3" s="238"/>
      <c r="EGK3" s="238"/>
      <c r="EGL3" s="238"/>
      <c r="EGM3" s="238"/>
      <c r="EGN3" s="238"/>
      <c r="EGO3" s="238"/>
      <c r="EGP3" s="238"/>
      <c r="EGQ3" s="238"/>
      <c r="EGR3" s="238"/>
      <c r="EGS3" s="238"/>
      <c r="EGT3" s="238"/>
      <c r="EGU3" s="238"/>
      <c r="EGV3" s="238"/>
      <c r="EGW3" s="238"/>
      <c r="EGX3" s="238"/>
      <c r="EGY3" s="238"/>
      <c r="EGZ3" s="238"/>
      <c r="EHA3" s="238"/>
      <c r="EHB3" s="238"/>
      <c r="EHC3" s="238"/>
      <c r="EHD3" s="238"/>
      <c r="EHE3" s="238"/>
      <c r="EHF3" s="238"/>
      <c r="EHG3" s="238"/>
      <c r="EHH3" s="238"/>
      <c r="EHI3" s="238"/>
      <c r="EHJ3" s="238"/>
      <c r="EHK3" s="238"/>
      <c r="EHL3" s="238"/>
      <c r="EHM3" s="238"/>
      <c r="EHN3" s="238"/>
      <c r="EHO3" s="238"/>
      <c r="EHP3" s="238"/>
      <c r="EHQ3" s="238"/>
      <c r="EHR3" s="238"/>
      <c r="EHS3" s="238"/>
      <c r="EHT3" s="238"/>
      <c r="EHU3" s="238"/>
      <c r="EHV3" s="238"/>
      <c r="EHW3" s="238"/>
      <c r="EHX3" s="238"/>
      <c r="EHY3" s="238"/>
      <c r="EHZ3" s="238"/>
      <c r="EIA3" s="238"/>
      <c r="EIB3" s="238"/>
      <c r="EIC3" s="238"/>
      <c r="EID3" s="238"/>
      <c r="EIE3" s="238"/>
      <c r="EIF3" s="238"/>
      <c r="EIG3" s="238"/>
      <c r="EIH3" s="238"/>
      <c r="EII3" s="238"/>
      <c r="EIJ3" s="238"/>
      <c r="EIK3" s="238"/>
      <c r="EIL3" s="238"/>
      <c r="EIM3" s="238"/>
      <c r="EIN3" s="238"/>
      <c r="EIO3" s="238"/>
      <c r="EIP3" s="238"/>
      <c r="EIQ3" s="238"/>
      <c r="EIR3" s="238"/>
      <c r="EIS3" s="238"/>
      <c r="EIT3" s="238"/>
      <c r="EIU3" s="238"/>
      <c r="EIV3" s="238"/>
      <c r="EIW3" s="238"/>
      <c r="EIX3" s="238"/>
      <c r="EIY3" s="238"/>
      <c r="EIZ3" s="238"/>
      <c r="EJA3" s="238"/>
      <c r="EJB3" s="238"/>
      <c r="EJC3" s="238"/>
      <c r="EJD3" s="238"/>
      <c r="EJE3" s="238"/>
      <c r="EJF3" s="238"/>
      <c r="EJG3" s="238"/>
      <c r="EJH3" s="238"/>
      <c r="EJI3" s="238"/>
      <c r="EJJ3" s="238"/>
      <c r="EJK3" s="238"/>
      <c r="EJL3" s="238"/>
      <c r="EJM3" s="238"/>
      <c r="EJN3" s="238"/>
      <c r="EJO3" s="238"/>
      <c r="EJP3" s="238"/>
      <c r="EJQ3" s="238"/>
      <c r="EJR3" s="238"/>
      <c r="EJS3" s="238"/>
      <c r="EJT3" s="238"/>
      <c r="EJU3" s="238"/>
      <c r="EJV3" s="238"/>
      <c r="EJW3" s="238"/>
      <c r="EJX3" s="238"/>
      <c r="EJY3" s="238"/>
      <c r="EJZ3" s="238"/>
      <c r="EKA3" s="238"/>
      <c r="EKB3" s="238"/>
      <c r="EKC3" s="238"/>
      <c r="EKD3" s="238"/>
      <c r="EKE3" s="238"/>
      <c r="EKF3" s="238"/>
      <c r="EKG3" s="238"/>
      <c r="EKH3" s="238"/>
      <c r="EKI3" s="238"/>
      <c r="EKJ3" s="238"/>
      <c r="EKK3" s="238"/>
      <c r="EKL3" s="238"/>
      <c r="EKM3" s="238"/>
      <c r="EKN3" s="238"/>
      <c r="EKO3" s="238"/>
      <c r="EKP3" s="238"/>
      <c r="EKQ3" s="238"/>
      <c r="EKR3" s="238"/>
      <c r="EKS3" s="238"/>
      <c r="EKT3" s="238"/>
      <c r="EKU3" s="238"/>
      <c r="EKV3" s="238"/>
      <c r="EKW3" s="238"/>
      <c r="EKX3" s="238"/>
      <c r="EKY3" s="238"/>
      <c r="EKZ3" s="238"/>
      <c r="ELA3" s="238"/>
      <c r="ELB3" s="238"/>
      <c r="ELC3" s="238"/>
      <c r="ELD3" s="238"/>
      <c r="ELE3" s="238"/>
      <c r="ELF3" s="238"/>
      <c r="ELG3" s="238"/>
      <c r="ELH3" s="238"/>
      <c r="ELI3" s="238"/>
      <c r="ELJ3" s="238"/>
      <c r="ELK3" s="238"/>
      <c r="ELL3" s="238"/>
      <c r="ELM3" s="238"/>
      <c r="ELN3" s="238"/>
      <c r="ELO3" s="238"/>
      <c r="ELP3" s="238"/>
      <c r="ELQ3" s="238"/>
      <c r="ELR3" s="238"/>
      <c r="ELS3" s="238"/>
      <c r="ELT3" s="238"/>
      <c r="ELU3" s="238"/>
      <c r="ELV3" s="238"/>
      <c r="ELW3" s="238"/>
      <c r="ELX3" s="238"/>
      <c r="ELY3" s="238"/>
      <c r="ELZ3" s="238"/>
      <c r="EMA3" s="238"/>
      <c r="EMB3" s="238"/>
      <c r="EMC3" s="238"/>
      <c r="EMD3" s="238"/>
      <c r="EME3" s="238"/>
      <c r="EMF3" s="238"/>
      <c r="EMG3" s="238"/>
      <c r="EMH3" s="238"/>
      <c r="EMI3" s="238"/>
      <c r="EMJ3" s="238"/>
      <c r="EMK3" s="238"/>
      <c r="EML3" s="238"/>
      <c r="EMM3" s="238"/>
      <c r="EMN3" s="238"/>
      <c r="EMO3" s="238"/>
      <c r="EMP3" s="238"/>
      <c r="EMQ3" s="238"/>
      <c r="EMR3" s="238"/>
      <c r="EMS3" s="238"/>
      <c r="EMT3" s="238"/>
      <c r="EMU3" s="238"/>
      <c r="EMV3" s="238"/>
      <c r="EMW3" s="238"/>
      <c r="EMX3" s="238"/>
      <c r="EMY3" s="238"/>
      <c r="EMZ3" s="238"/>
      <c r="ENA3" s="238"/>
      <c r="ENB3" s="238"/>
      <c r="ENC3" s="238"/>
      <c r="END3" s="238"/>
      <c r="ENE3" s="238"/>
      <c r="ENF3" s="238"/>
      <c r="ENG3" s="238"/>
      <c r="ENH3" s="238"/>
      <c r="ENI3" s="238"/>
      <c r="ENJ3" s="238"/>
      <c r="ENK3" s="238"/>
      <c r="ENL3" s="238"/>
      <c r="ENM3" s="238"/>
      <c r="ENN3" s="238"/>
      <c r="ENO3" s="238"/>
      <c r="ENP3" s="238"/>
      <c r="ENQ3" s="238"/>
      <c r="ENR3" s="238"/>
      <c r="ENS3" s="238"/>
      <c r="ENT3" s="238"/>
      <c r="ENU3" s="238"/>
      <c r="ENV3" s="238"/>
      <c r="ENW3" s="238"/>
      <c r="ENX3" s="238"/>
      <c r="ENY3" s="238"/>
      <c r="ENZ3" s="238"/>
      <c r="EOA3" s="238"/>
      <c r="EOB3" s="238"/>
      <c r="EOC3" s="238"/>
      <c r="EOD3" s="238"/>
      <c r="EOE3" s="238"/>
      <c r="EOF3" s="238"/>
      <c r="EOG3" s="238"/>
      <c r="EOH3" s="238"/>
      <c r="EOI3" s="238"/>
      <c r="EOJ3" s="238"/>
      <c r="EOK3" s="238"/>
      <c r="EOL3" s="238"/>
      <c r="EOM3" s="238"/>
      <c r="EON3" s="238"/>
      <c r="EOO3" s="238"/>
      <c r="EOP3" s="238"/>
      <c r="EOQ3" s="238"/>
      <c r="EOR3" s="238"/>
      <c r="EOS3" s="238"/>
      <c r="EOT3" s="238"/>
      <c r="EOU3" s="238"/>
      <c r="EOV3" s="238"/>
      <c r="EOW3" s="238"/>
      <c r="EOX3" s="238"/>
      <c r="EOY3" s="238"/>
      <c r="EOZ3" s="238"/>
      <c r="EPA3" s="238"/>
      <c r="EPB3" s="238"/>
      <c r="EPC3" s="238"/>
      <c r="EPD3" s="238"/>
      <c r="EPE3" s="238"/>
      <c r="EPF3" s="238"/>
      <c r="EPG3" s="238"/>
      <c r="EPH3" s="238"/>
      <c r="EPI3" s="238"/>
      <c r="EPJ3" s="238"/>
      <c r="EPK3" s="238"/>
      <c r="EPL3" s="238"/>
      <c r="EPM3" s="238"/>
      <c r="EPN3" s="238"/>
      <c r="EPO3" s="238"/>
      <c r="EPP3" s="238"/>
      <c r="EPQ3" s="238"/>
      <c r="EPR3" s="238"/>
      <c r="EPS3" s="238"/>
      <c r="EPT3" s="238"/>
      <c r="EPU3" s="238"/>
      <c r="EPV3" s="238"/>
      <c r="EPW3" s="238"/>
      <c r="EPX3" s="238"/>
      <c r="EPY3" s="238"/>
      <c r="EPZ3" s="238"/>
      <c r="EQA3" s="238"/>
      <c r="EQB3" s="238"/>
      <c r="EQC3" s="238"/>
      <c r="EQD3" s="238"/>
      <c r="EQE3" s="238"/>
      <c r="EQF3" s="238"/>
      <c r="EQG3" s="238"/>
      <c r="EQH3" s="238"/>
      <c r="EQI3" s="238"/>
      <c r="EQJ3" s="238"/>
      <c r="EQK3" s="238"/>
      <c r="EQL3" s="238"/>
      <c r="EQM3" s="238"/>
      <c r="EQN3" s="238"/>
      <c r="EQO3" s="238"/>
      <c r="EQP3" s="238"/>
      <c r="EQQ3" s="238"/>
      <c r="EQR3" s="238"/>
      <c r="EQS3" s="238"/>
      <c r="EQT3" s="238"/>
      <c r="EQU3" s="238"/>
      <c r="EQV3" s="238"/>
      <c r="EQW3" s="238"/>
      <c r="EQX3" s="238"/>
      <c r="EQY3" s="238"/>
      <c r="EQZ3" s="238"/>
      <c r="ERA3" s="238"/>
      <c r="ERB3" s="238"/>
      <c r="ERC3" s="238"/>
      <c r="ERD3" s="238"/>
      <c r="ERE3" s="238"/>
      <c r="ERF3" s="238"/>
      <c r="ERG3" s="238"/>
      <c r="ERH3" s="238"/>
      <c r="ERI3" s="238"/>
      <c r="ERJ3" s="238"/>
      <c r="ERK3" s="238"/>
      <c r="ERL3" s="238"/>
      <c r="ERM3" s="238"/>
      <c r="ERN3" s="238"/>
      <c r="ERO3" s="238"/>
      <c r="ERP3" s="238"/>
      <c r="ERQ3" s="238"/>
      <c r="ERR3" s="238"/>
      <c r="ERS3" s="238"/>
      <c r="ERT3" s="238"/>
      <c r="ERU3" s="238"/>
      <c r="ERV3" s="238"/>
      <c r="ERW3" s="238"/>
      <c r="ERX3" s="238"/>
      <c r="ERY3" s="238"/>
      <c r="ERZ3" s="238"/>
      <c r="ESA3" s="238"/>
      <c r="ESB3" s="238"/>
      <c r="ESC3" s="238"/>
      <c r="ESD3" s="238"/>
      <c r="ESE3" s="238"/>
      <c r="ESF3" s="238"/>
      <c r="ESG3" s="238"/>
      <c r="ESH3" s="238"/>
      <c r="ESI3" s="238"/>
      <c r="ESJ3" s="238"/>
      <c r="ESK3" s="238"/>
      <c r="ESL3" s="238"/>
      <c r="ESM3" s="238"/>
      <c r="ESN3" s="238"/>
      <c r="ESO3" s="238"/>
      <c r="ESP3" s="238"/>
      <c r="ESQ3" s="238"/>
      <c r="ESR3" s="238"/>
      <c r="ESS3" s="238"/>
      <c r="EST3" s="238"/>
      <c r="ESU3" s="238"/>
      <c r="ESV3" s="238"/>
      <c r="ESW3" s="238"/>
      <c r="ESX3" s="238"/>
      <c r="ESY3" s="238"/>
      <c r="ESZ3" s="238"/>
      <c r="ETA3" s="238"/>
      <c r="ETB3" s="238"/>
      <c r="ETC3" s="238"/>
      <c r="ETD3" s="238"/>
      <c r="ETE3" s="238"/>
      <c r="ETF3" s="238"/>
      <c r="ETG3" s="238"/>
      <c r="ETH3" s="238"/>
      <c r="ETI3" s="238"/>
      <c r="ETJ3" s="238"/>
      <c r="ETK3" s="238"/>
      <c r="ETL3" s="238"/>
      <c r="ETM3" s="238"/>
      <c r="ETN3" s="238"/>
      <c r="ETO3" s="238"/>
      <c r="ETP3" s="238"/>
      <c r="ETQ3" s="238"/>
      <c r="ETR3" s="238"/>
      <c r="ETS3" s="238"/>
      <c r="ETT3" s="238"/>
      <c r="ETU3" s="238"/>
      <c r="ETV3" s="238"/>
      <c r="ETW3" s="238"/>
      <c r="ETX3" s="238"/>
      <c r="ETY3" s="238"/>
      <c r="ETZ3" s="238"/>
      <c r="EUA3" s="238"/>
      <c r="EUB3" s="238"/>
      <c r="EUC3" s="238"/>
      <c r="EUD3" s="238"/>
      <c r="EUE3" s="238"/>
      <c r="EUF3" s="238"/>
      <c r="EUG3" s="238"/>
      <c r="EUH3" s="238"/>
      <c r="EUI3" s="238"/>
      <c r="EUJ3" s="238"/>
      <c r="EUK3" s="238"/>
      <c r="EUL3" s="238"/>
      <c r="EUM3" s="238"/>
      <c r="EUN3" s="238"/>
      <c r="EUO3" s="238"/>
      <c r="EUP3" s="238"/>
      <c r="EUQ3" s="238"/>
      <c r="EUR3" s="238"/>
      <c r="EUS3" s="238"/>
      <c r="EUT3" s="238"/>
      <c r="EUU3" s="238"/>
      <c r="EUV3" s="238"/>
      <c r="EUW3" s="238"/>
      <c r="EUX3" s="238"/>
      <c r="EUY3" s="238"/>
      <c r="EUZ3" s="238"/>
      <c r="EVA3" s="238"/>
      <c r="EVB3" s="238"/>
      <c r="EVC3" s="238"/>
      <c r="EVD3" s="238"/>
      <c r="EVE3" s="238"/>
      <c r="EVF3" s="238"/>
      <c r="EVG3" s="238"/>
      <c r="EVH3" s="238"/>
      <c r="EVI3" s="238"/>
      <c r="EVJ3" s="238"/>
      <c r="EVK3" s="238"/>
      <c r="EVL3" s="238"/>
      <c r="EVM3" s="238"/>
      <c r="EVN3" s="238"/>
      <c r="EVO3" s="238"/>
      <c r="EVP3" s="238"/>
      <c r="EVQ3" s="238"/>
      <c r="EVR3" s="238"/>
      <c r="EVS3" s="238"/>
      <c r="EVT3" s="238"/>
      <c r="EVU3" s="238"/>
      <c r="EVV3" s="238"/>
      <c r="EVW3" s="238"/>
      <c r="EVX3" s="238"/>
      <c r="EVY3" s="238"/>
      <c r="EVZ3" s="238"/>
      <c r="EWA3" s="238"/>
      <c r="EWB3" s="238"/>
      <c r="EWC3" s="238"/>
      <c r="EWD3" s="238"/>
      <c r="EWE3" s="238"/>
      <c r="EWF3" s="238"/>
      <c r="EWG3" s="238"/>
      <c r="EWH3" s="238"/>
      <c r="EWI3" s="238"/>
      <c r="EWJ3" s="238"/>
      <c r="EWK3" s="238"/>
      <c r="EWL3" s="238"/>
      <c r="EWM3" s="238"/>
      <c r="EWN3" s="238"/>
      <c r="EWO3" s="238"/>
      <c r="EWP3" s="238"/>
      <c r="EWQ3" s="238"/>
      <c r="EWR3" s="238"/>
      <c r="EWS3" s="238"/>
      <c r="EWT3" s="238"/>
      <c r="EWU3" s="238"/>
      <c r="EWV3" s="238"/>
      <c r="EWW3" s="238"/>
      <c r="EWX3" s="238"/>
      <c r="EWY3" s="238"/>
      <c r="EWZ3" s="238"/>
      <c r="EXA3" s="238"/>
      <c r="EXB3" s="238"/>
      <c r="EXC3" s="238"/>
      <c r="EXD3" s="238"/>
      <c r="EXE3" s="238"/>
      <c r="EXF3" s="238"/>
      <c r="EXG3" s="238"/>
      <c r="EXH3" s="238"/>
      <c r="EXI3" s="238"/>
      <c r="EXJ3" s="238"/>
      <c r="EXK3" s="238"/>
      <c r="EXL3" s="238"/>
      <c r="EXM3" s="238"/>
      <c r="EXN3" s="238"/>
      <c r="EXO3" s="238"/>
      <c r="EXP3" s="238"/>
      <c r="EXQ3" s="238"/>
      <c r="EXR3" s="238"/>
      <c r="EXS3" s="238"/>
      <c r="EXT3" s="238"/>
      <c r="EXU3" s="238"/>
      <c r="EXV3" s="238"/>
      <c r="EXW3" s="238"/>
      <c r="EXX3" s="238"/>
      <c r="EXY3" s="238"/>
      <c r="EXZ3" s="238"/>
      <c r="EYA3" s="238"/>
      <c r="EYB3" s="238"/>
      <c r="EYC3" s="238"/>
      <c r="EYD3" s="238"/>
      <c r="EYE3" s="238"/>
      <c r="EYF3" s="238"/>
      <c r="EYG3" s="238"/>
      <c r="EYH3" s="238"/>
      <c r="EYI3" s="238"/>
      <c r="EYJ3" s="238"/>
      <c r="EYK3" s="238"/>
      <c r="EYL3" s="238"/>
      <c r="EYM3" s="238"/>
      <c r="EYN3" s="238"/>
      <c r="EYO3" s="238"/>
      <c r="EYP3" s="238"/>
      <c r="EYQ3" s="238"/>
      <c r="EYR3" s="238"/>
      <c r="EYS3" s="238"/>
      <c r="EYT3" s="238"/>
      <c r="EYU3" s="238"/>
      <c r="EYV3" s="238"/>
      <c r="EYW3" s="238"/>
      <c r="EYX3" s="238"/>
      <c r="EYY3" s="238"/>
      <c r="EYZ3" s="238"/>
      <c r="EZA3" s="238"/>
      <c r="EZB3" s="238"/>
      <c r="EZC3" s="238"/>
      <c r="EZD3" s="238"/>
      <c r="EZE3" s="238"/>
      <c r="EZF3" s="238"/>
      <c r="EZG3" s="238"/>
      <c r="EZH3" s="238"/>
      <c r="EZI3" s="238"/>
      <c r="EZJ3" s="238"/>
      <c r="EZK3" s="238"/>
      <c r="EZL3" s="238"/>
      <c r="EZM3" s="238"/>
      <c r="EZN3" s="238"/>
      <c r="EZO3" s="238"/>
      <c r="EZP3" s="238"/>
      <c r="EZQ3" s="238"/>
      <c r="EZR3" s="238"/>
      <c r="EZS3" s="238"/>
      <c r="EZT3" s="238"/>
      <c r="EZU3" s="238"/>
      <c r="EZV3" s="238"/>
      <c r="EZW3" s="238"/>
      <c r="EZX3" s="238"/>
      <c r="EZY3" s="238"/>
      <c r="EZZ3" s="238"/>
      <c r="FAA3" s="238"/>
      <c r="FAB3" s="238"/>
      <c r="FAC3" s="238"/>
      <c r="FAD3" s="238"/>
      <c r="FAE3" s="238"/>
      <c r="FAF3" s="238"/>
      <c r="FAG3" s="238"/>
      <c r="FAH3" s="238"/>
      <c r="FAI3" s="238"/>
      <c r="FAJ3" s="238"/>
      <c r="FAK3" s="238"/>
      <c r="FAL3" s="238"/>
      <c r="FAM3" s="238"/>
      <c r="FAN3" s="238"/>
      <c r="FAO3" s="238"/>
      <c r="FAP3" s="238"/>
      <c r="FAQ3" s="238"/>
      <c r="FAR3" s="238"/>
      <c r="FAS3" s="238"/>
      <c r="FAT3" s="238"/>
      <c r="FAU3" s="238"/>
      <c r="FAV3" s="238"/>
      <c r="FAW3" s="238"/>
      <c r="FAX3" s="238"/>
      <c r="FAY3" s="238"/>
      <c r="FAZ3" s="238"/>
      <c r="FBA3" s="238"/>
      <c r="FBB3" s="238"/>
      <c r="FBC3" s="238"/>
      <c r="FBD3" s="238"/>
      <c r="FBE3" s="238"/>
      <c r="FBF3" s="238"/>
      <c r="FBG3" s="238"/>
      <c r="FBH3" s="238"/>
      <c r="FBI3" s="238"/>
      <c r="FBJ3" s="238"/>
      <c r="FBK3" s="238"/>
      <c r="FBL3" s="238"/>
      <c r="FBM3" s="238"/>
      <c r="FBN3" s="238"/>
      <c r="FBO3" s="238"/>
      <c r="FBP3" s="238"/>
      <c r="FBQ3" s="238"/>
      <c r="FBR3" s="238"/>
      <c r="FBS3" s="238"/>
      <c r="FBT3" s="238"/>
      <c r="FBU3" s="238"/>
      <c r="FBV3" s="238"/>
      <c r="FBW3" s="238"/>
      <c r="FBX3" s="238"/>
      <c r="FBY3" s="238"/>
      <c r="FBZ3" s="238"/>
      <c r="FCA3" s="238"/>
      <c r="FCB3" s="238"/>
      <c r="FCC3" s="238"/>
      <c r="FCD3" s="238"/>
      <c r="FCE3" s="238"/>
      <c r="FCF3" s="238"/>
      <c r="FCG3" s="238"/>
      <c r="FCH3" s="238"/>
      <c r="FCI3" s="238"/>
      <c r="FCJ3" s="238"/>
      <c r="FCK3" s="238"/>
      <c r="FCL3" s="238"/>
      <c r="FCM3" s="238"/>
      <c r="FCN3" s="238"/>
      <c r="FCO3" s="238"/>
      <c r="FCP3" s="238"/>
      <c r="FCQ3" s="238"/>
      <c r="FCR3" s="238"/>
      <c r="FCS3" s="238"/>
      <c r="FCT3" s="238"/>
      <c r="FCU3" s="238"/>
      <c r="FCV3" s="238"/>
      <c r="FCW3" s="238"/>
      <c r="FCX3" s="238"/>
      <c r="FCY3" s="238"/>
      <c r="FCZ3" s="238"/>
      <c r="FDA3" s="238"/>
      <c r="FDB3" s="238"/>
      <c r="FDC3" s="238"/>
      <c r="FDD3" s="238"/>
      <c r="FDE3" s="238"/>
      <c r="FDF3" s="238"/>
      <c r="FDG3" s="238"/>
      <c r="FDH3" s="238"/>
      <c r="FDI3" s="238"/>
      <c r="FDJ3" s="238"/>
      <c r="FDK3" s="238"/>
      <c r="FDL3" s="238"/>
      <c r="FDM3" s="238"/>
      <c r="FDN3" s="238"/>
      <c r="FDO3" s="238"/>
      <c r="FDP3" s="238"/>
      <c r="FDQ3" s="238"/>
      <c r="FDR3" s="238"/>
      <c r="FDS3" s="238"/>
      <c r="FDT3" s="238"/>
      <c r="FDU3" s="238"/>
      <c r="FDV3" s="238"/>
      <c r="FDW3" s="238"/>
      <c r="FDX3" s="238"/>
      <c r="FDY3" s="238"/>
      <c r="FDZ3" s="238"/>
      <c r="FEA3" s="238"/>
      <c r="FEB3" s="238"/>
      <c r="FEC3" s="238"/>
      <c r="FED3" s="238"/>
      <c r="FEE3" s="238"/>
      <c r="FEF3" s="238"/>
      <c r="FEG3" s="238"/>
      <c r="FEH3" s="238"/>
      <c r="FEI3" s="238"/>
      <c r="FEJ3" s="238"/>
      <c r="FEK3" s="238"/>
      <c r="FEL3" s="238"/>
      <c r="FEM3" s="238"/>
      <c r="FEN3" s="238"/>
      <c r="FEO3" s="238"/>
      <c r="FEP3" s="238"/>
      <c r="FEQ3" s="238"/>
      <c r="FER3" s="238"/>
      <c r="FES3" s="238"/>
      <c r="FET3" s="238"/>
      <c r="FEU3" s="238"/>
      <c r="FEV3" s="238"/>
      <c r="FEW3" s="238"/>
      <c r="FEX3" s="238"/>
      <c r="FEY3" s="238"/>
      <c r="FEZ3" s="238"/>
      <c r="FFA3" s="238"/>
      <c r="FFB3" s="238"/>
      <c r="FFC3" s="238"/>
      <c r="FFD3" s="238"/>
      <c r="FFE3" s="238"/>
      <c r="FFF3" s="238"/>
      <c r="FFG3" s="238"/>
      <c r="FFH3" s="238"/>
      <c r="FFI3" s="238"/>
      <c r="FFJ3" s="238"/>
      <c r="FFK3" s="238"/>
      <c r="FFL3" s="238"/>
      <c r="FFM3" s="238"/>
      <c r="FFN3" s="238"/>
      <c r="FFO3" s="238"/>
      <c r="FFP3" s="238"/>
      <c r="FFQ3" s="238"/>
      <c r="FFR3" s="238"/>
      <c r="FFS3" s="238"/>
      <c r="FFT3" s="238"/>
      <c r="FFU3" s="238"/>
      <c r="FFV3" s="238"/>
      <c r="FFW3" s="238"/>
      <c r="FFX3" s="238"/>
      <c r="FFY3" s="238"/>
      <c r="FFZ3" s="238"/>
      <c r="FGA3" s="238"/>
      <c r="FGB3" s="238"/>
      <c r="FGC3" s="238"/>
      <c r="FGD3" s="238"/>
      <c r="FGE3" s="238"/>
      <c r="FGF3" s="238"/>
      <c r="FGG3" s="238"/>
      <c r="FGH3" s="238"/>
      <c r="FGI3" s="238"/>
      <c r="FGJ3" s="238"/>
      <c r="FGK3" s="238"/>
      <c r="FGL3" s="238"/>
      <c r="FGM3" s="238"/>
      <c r="FGN3" s="238"/>
      <c r="FGO3" s="238"/>
      <c r="FGP3" s="238"/>
      <c r="FGQ3" s="238"/>
      <c r="FGR3" s="238"/>
      <c r="FGS3" s="238"/>
      <c r="FGT3" s="238"/>
      <c r="FGU3" s="238"/>
      <c r="FGV3" s="238"/>
      <c r="FGW3" s="238"/>
      <c r="FGX3" s="238"/>
      <c r="FGY3" s="238"/>
      <c r="FGZ3" s="238"/>
      <c r="FHA3" s="238"/>
      <c r="FHB3" s="238"/>
      <c r="FHC3" s="238"/>
      <c r="FHD3" s="238"/>
      <c r="FHE3" s="238"/>
      <c r="FHF3" s="238"/>
      <c r="FHG3" s="238"/>
      <c r="FHH3" s="238"/>
      <c r="FHI3" s="238"/>
      <c r="FHJ3" s="238"/>
      <c r="FHK3" s="238"/>
      <c r="FHL3" s="238"/>
      <c r="FHM3" s="238"/>
      <c r="FHN3" s="238"/>
      <c r="FHO3" s="238"/>
      <c r="FHP3" s="238"/>
      <c r="FHQ3" s="238"/>
      <c r="FHR3" s="238"/>
      <c r="FHS3" s="238"/>
      <c r="FHT3" s="238"/>
      <c r="FHU3" s="238"/>
      <c r="FHV3" s="238"/>
      <c r="FHW3" s="238"/>
      <c r="FHX3" s="238"/>
      <c r="FHY3" s="238"/>
      <c r="FHZ3" s="238"/>
      <c r="FIA3" s="238"/>
      <c r="FIB3" s="238"/>
      <c r="FIC3" s="238"/>
      <c r="FID3" s="238"/>
      <c r="FIE3" s="238"/>
      <c r="FIF3" s="238"/>
      <c r="FIG3" s="238"/>
      <c r="FIH3" s="238"/>
      <c r="FII3" s="238"/>
      <c r="FIJ3" s="238"/>
      <c r="FIK3" s="238"/>
      <c r="FIL3" s="238"/>
      <c r="FIM3" s="238"/>
      <c r="FIN3" s="238"/>
      <c r="FIO3" s="238"/>
      <c r="FIP3" s="238"/>
      <c r="FIQ3" s="238"/>
      <c r="FIR3" s="238"/>
      <c r="FIS3" s="238"/>
      <c r="FIT3" s="238"/>
      <c r="FIU3" s="238"/>
      <c r="FIV3" s="238"/>
      <c r="FIW3" s="238"/>
      <c r="FIX3" s="238"/>
      <c r="FIY3" s="238"/>
      <c r="FIZ3" s="238"/>
      <c r="FJA3" s="238"/>
      <c r="FJB3" s="238"/>
      <c r="FJC3" s="238"/>
      <c r="FJD3" s="238"/>
      <c r="FJE3" s="238"/>
      <c r="FJF3" s="238"/>
      <c r="FJG3" s="238"/>
      <c r="FJH3" s="238"/>
      <c r="FJI3" s="238"/>
      <c r="FJJ3" s="238"/>
      <c r="FJK3" s="238"/>
      <c r="FJL3" s="238"/>
      <c r="FJM3" s="238"/>
      <c r="FJN3" s="238"/>
      <c r="FJO3" s="238"/>
      <c r="FJP3" s="238"/>
      <c r="FJQ3" s="238"/>
      <c r="FJR3" s="238"/>
      <c r="FJS3" s="238"/>
      <c r="FJT3" s="238"/>
      <c r="FJU3" s="238"/>
      <c r="FJV3" s="238"/>
      <c r="FJW3" s="238"/>
      <c r="FJX3" s="238"/>
      <c r="FJY3" s="238"/>
      <c r="FJZ3" s="238"/>
      <c r="FKA3" s="238"/>
      <c r="FKB3" s="238"/>
      <c r="FKC3" s="238"/>
      <c r="FKD3" s="238"/>
      <c r="FKE3" s="238"/>
      <c r="FKF3" s="238"/>
      <c r="FKG3" s="238"/>
      <c r="FKH3" s="238"/>
      <c r="FKI3" s="238"/>
      <c r="FKJ3" s="238"/>
      <c r="FKK3" s="238"/>
      <c r="FKL3" s="238"/>
      <c r="FKM3" s="238"/>
      <c r="FKN3" s="238"/>
      <c r="FKO3" s="238"/>
      <c r="FKP3" s="238"/>
      <c r="FKQ3" s="238"/>
      <c r="FKR3" s="238"/>
      <c r="FKS3" s="238"/>
      <c r="FKT3" s="238"/>
      <c r="FKU3" s="238"/>
      <c r="FKV3" s="238"/>
      <c r="FKW3" s="238"/>
      <c r="FKX3" s="238"/>
      <c r="FKY3" s="238"/>
      <c r="FKZ3" s="238"/>
      <c r="FLA3" s="238"/>
      <c r="FLB3" s="238"/>
      <c r="FLC3" s="238"/>
      <c r="FLD3" s="238"/>
      <c r="FLE3" s="238"/>
      <c r="FLF3" s="238"/>
      <c r="FLG3" s="238"/>
      <c r="FLH3" s="238"/>
      <c r="FLI3" s="238"/>
      <c r="FLJ3" s="238"/>
      <c r="FLK3" s="238"/>
      <c r="FLL3" s="238"/>
      <c r="FLM3" s="238"/>
      <c r="FLN3" s="238"/>
      <c r="FLO3" s="238"/>
      <c r="FLP3" s="238"/>
      <c r="FLQ3" s="238"/>
      <c r="FLR3" s="238"/>
      <c r="FLS3" s="238"/>
      <c r="FLT3" s="238"/>
      <c r="FLU3" s="238"/>
      <c r="FLV3" s="238"/>
      <c r="FLW3" s="238"/>
      <c r="FLX3" s="238"/>
      <c r="FLY3" s="238"/>
      <c r="FLZ3" s="238"/>
      <c r="FMA3" s="238"/>
      <c r="FMB3" s="238"/>
      <c r="FMC3" s="238"/>
      <c r="FMD3" s="238"/>
      <c r="FME3" s="238"/>
      <c r="FMF3" s="238"/>
      <c r="FMG3" s="238"/>
      <c r="FMH3" s="238"/>
      <c r="FMI3" s="238"/>
      <c r="FMJ3" s="238"/>
      <c r="FMK3" s="238"/>
      <c r="FML3" s="238"/>
      <c r="FMM3" s="238"/>
      <c r="FMN3" s="238"/>
      <c r="FMO3" s="238"/>
      <c r="FMP3" s="238"/>
      <c r="FMQ3" s="238"/>
      <c r="FMR3" s="238"/>
      <c r="FMS3" s="238"/>
      <c r="FMT3" s="238"/>
      <c r="FMU3" s="238"/>
      <c r="FMV3" s="238"/>
      <c r="FMW3" s="238"/>
      <c r="FMX3" s="238"/>
      <c r="FMY3" s="238"/>
      <c r="FMZ3" s="238"/>
      <c r="FNA3" s="238"/>
      <c r="FNB3" s="238"/>
      <c r="FNC3" s="238"/>
      <c r="FND3" s="238"/>
      <c r="FNE3" s="238"/>
      <c r="FNF3" s="238"/>
      <c r="FNG3" s="238"/>
      <c r="FNH3" s="238"/>
      <c r="FNI3" s="238"/>
      <c r="FNJ3" s="238"/>
      <c r="FNK3" s="238"/>
      <c r="FNL3" s="238"/>
      <c r="FNM3" s="238"/>
      <c r="FNN3" s="238"/>
      <c r="FNO3" s="238"/>
      <c r="FNP3" s="238"/>
      <c r="FNQ3" s="238"/>
      <c r="FNR3" s="238"/>
      <c r="FNS3" s="238"/>
      <c r="FNT3" s="238"/>
      <c r="FNU3" s="238"/>
      <c r="FNV3" s="238"/>
      <c r="FNW3" s="238"/>
      <c r="FNX3" s="238"/>
      <c r="FNY3" s="238"/>
      <c r="FNZ3" s="238"/>
      <c r="FOA3" s="238"/>
      <c r="FOB3" s="238"/>
      <c r="FOC3" s="238"/>
      <c r="FOD3" s="238"/>
      <c r="FOE3" s="238"/>
      <c r="FOF3" s="238"/>
      <c r="FOG3" s="238"/>
      <c r="FOH3" s="238"/>
      <c r="FOI3" s="238"/>
      <c r="FOJ3" s="238"/>
      <c r="FOK3" s="238"/>
      <c r="FOL3" s="238"/>
      <c r="FOM3" s="238"/>
      <c r="FON3" s="238"/>
      <c r="FOO3" s="238"/>
      <c r="FOP3" s="238"/>
      <c r="FOQ3" s="238"/>
      <c r="FOR3" s="238"/>
      <c r="FOS3" s="238"/>
      <c r="FOT3" s="238"/>
      <c r="FOU3" s="238"/>
      <c r="FOV3" s="238"/>
      <c r="FOW3" s="238"/>
      <c r="FOX3" s="238"/>
      <c r="FOY3" s="238"/>
      <c r="FOZ3" s="238"/>
      <c r="FPA3" s="238"/>
      <c r="FPB3" s="238"/>
      <c r="FPC3" s="238"/>
      <c r="FPD3" s="238"/>
      <c r="FPE3" s="238"/>
      <c r="FPF3" s="238"/>
      <c r="FPG3" s="238"/>
      <c r="FPH3" s="238"/>
      <c r="FPI3" s="238"/>
      <c r="FPJ3" s="238"/>
      <c r="FPK3" s="238"/>
      <c r="FPL3" s="238"/>
      <c r="FPM3" s="238"/>
      <c r="FPN3" s="238"/>
      <c r="FPO3" s="238"/>
      <c r="FPP3" s="238"/>
      <c r="FPQ3" s="238"/>
      <c r="FPR3" s="238"/>
      <c r="FPS3" s="238"/>
      <c r="FPT3" s="238"/>
      <c r="FPU3" s="238"/>
      <c r="FPV3" s="238"/>
      <c r="FPW3" s="238"/>
      <c r="FPX3" s="238"/>
      <c r="FPY3" s="238"/>
      <c r="FPZ3" s="238"/>
      <c r="FQA3" s="238"/>
      <c r="FQB3" s="238"/>
      <c r="FQC3" s="238"/>
      <c r="FQD3" s="238"/>
      <c r="FQE3" s="238"/>
      <c r="FQF3" s="238"/>
      <c r="FQG3" s="238"/>
      <c r="FQH3" s="238"/>
      <c r="FQI3" s="238"/>
      <c r="FQJ3" s="238"/>
      <c r="FQK3" s="238"/>
      <c r="FQL3" s="238"/>
      <c r="FQM3" s="238"/>
      <c r="FQN3" s="238"/>
      <c r="FQO3" s="238"/>
      <c r="FQP3" s="238"/>
      <c r="FQQ3" s="238"/>
      <c r="FQR3" s="238"/>
      <c r="FQS3" s="238"/>
      <c r="FQT3" s="238"/>
      <c r="FQU3" s="238"/>
      <c r="FQV3" s="238"/>
      <c r="FQW3" s="238"/>
      <c r="FQX3" s="238"/>
      <c r="FQY3" s="238"/>
      <c r="FQZ3" s="238"/>
      <c r="FRA3" s="238"/>
      <c r="FRB3" s="238"/>
      <c r="FRC3" s="238"/>
      <c r="FRD3" s="238"/>
      <c r="FRE3" s="238"/>
      <c r="FRF3" s="238"/>
      <c r="FRG3" s="238"/>
      <c r="FRH3" s="238"/>
      <c r="FRI3" s="238"/>
      <c r="FRJ3" s="238"/>
      <c r="FRK3" s="238"/>
      <c r="FRL3" s="238"/>
      <c r="FRM3" s="238"/>
      <c r="FRN3" s="238"/>
      <c r="FRO3" s="238"/>
      <c r="FRP3" s="238"/>
      <c r="FRQ3" s="238"/>
      <c r="FRR3" s="238"/>
      <c r="FRS3" s="238"/>
      <c r="FRT3" s="238"/>
      <c r="FRU3" s="238"/>
      <c r="FRV3" s="238"/>
      <c r="FRW3" s="238"/>
      <c r="FRX3" s="238"/>
      <c r="FRY3" s="238"/>
      <c r="FRZ3" s="238"/>
      <c r="FSA3" s="238"/>
      <c r="FSB3" s="238"/>
      <c r="FSC3" s="238"/>
      <c r="FSD3" s="238"/>
      <c r="FSE3" s="238"/>
      <c r="FSF3" s="238"/>
      <c r="FSG3" s="238"/>
      <c r="FSH3" s="238"/>
      <c r="FSI3" s="238"/>
      <c r="FSJ3" s="238"/>
      <c r="FSK3" s="238"/>
      <c r="FSL3" s="238"/>
      <c r="FSM3" s="238"/>
      <c r="FSN3" s="238"/>
      <c r="FSO3" s="238"/>
      <c r="FSP3" s="238"/>
      <c r="FSQ3" s="238"/>
      <c r="FSR3" s="238"/>
      <c r="FSS3" s="238"/>
      <c r="FST3" s="238"/>
      <c r="FSU3" s="238"/>
      <c r="FSV3" s="238"/>
      <c r="FSW3" s="238"/>
      <c r="FSX3" s="238"/>
      <c r="FSY3" s="238"/>
      <c r="FSZ3" s="238"/>
      <c r="FTA3" s="238"/>
      <c r="FTB3" s="238"/>
      <c r="FTC3" s="238"/>
      <c r="FTD3" s="238"/>
      <c r="FTE3" s="238"/>
      <c r="FTF3" s="238"/>
      <c r="FTG3" s="238"/>
      <c r="FTH3" s="238"/>
      <c r="FTI3" s="238"/>
      <c r="FTJ3" s="238"/>
      <c r="FTK3" s="238"/>
      <c r="FTL3" s="238"/>
      <c r="FTM3" s="238"/>
      <c r="FTN3" s="238"/>
      <c r="FTO3" s="238"/>
      <c r="FTP3" s="238"/>
      <c r="FTQ3" s="238"/>
      <c r="FTR3" s="238"/>
      <c r="FTS3" s="238"/>
      <c r="FTT3" s="238"/>
      <c r="FTU3" s="238"/>
      <c r="FTV3" s="238"/>
      <c r="FTW3" s="238"/>
      <c r="FTX3" s="238"/>
      <c r="FTY3" s="238"/>
      <c r="FTZ3" s="238"/>
      <c r="FUA3" s="238"/>
      <c r="FUB3" s="238"/>
      <c r="FUC3" s="238"/>
      <c r="FUD3" s="238"/>
      <c r="FUE3" s="238"/>
      <c r="FUF3" s="238"/>
      <c r="FUG3" s="238"/>
      <c r="FUH3" s="238"/>
      <c r="FUI3" s="238"/>
      <c r="FUJ3" s="238"/>
      <c r="FUK3" s="238"/>
      <c r="FUL3" s="238"/>
      <c r="FUM3" s="238"/>
      <c r="FUN3" s="238"/>
      <c r="FUO3" s="238"/>
      <c r="FUP3" s="238"/>
      <c r="FUQ3" s="238"/>
      <c r="FUR3" s="238"/>
      <c r="FUS3" s="238"/>
      <c r="FUT3" s="238"/>
      <c r="FUU3" s="238"/>
      <c r="FUV3" s="238"/>
      <c r="FUW3" s="238"/>
      <c r="FUX3" s="238"/>
      <c r="FUY3" s="238"/>
      <c r="FUZ3" s="238"/>
      <c r="FVA3" s="238"/>
      <c r="FVB3" s="238"/>
      <c r="FVC3" s="238"/>
      <c r="FVD3" s="238"/>
      <c r="FVE3" s="238"/>
      <c r="FVF3" s="238"/>
      <c r="FVG3" s="238"/>
      <c r="FVH3" s="238"/>
      <c r="FVI3" s="238"/>
      <c r="FVJ3" s="238"/>
      <c r="FVK3" s="238"/>
      <c r="FVL3" s="238"/>
      <c r="FVM3" s="238"/>
      <c r="FVN3" s="238"/>
      <c r="FVO3" s="238"/>
      <c r="FVP3" s="238"/>
      <c r="FVQ3" s="238"/>
      <c r="FVR3" s="238"/>
      <c r="FVS3" s="238"/>
      <c r="FVT3" s="238"/>
      <c r="FVU3" s="238"/>
      <c r="FVV3" s="238"/>
      <c r="FVW3" s="238"/>
      <c r="FVX3" s="238"/>
      <c r="FVY3" s="238"/>
      <c r="FVZ3" s="238"/>
      <c r="FWA3" s="238"/>
      <c r="FWB3" s="238"/>
      <c r="FWC3" s="238"/>
      <c r="FWD3" s="238"/>
      <c r="FWE3" s="238"/>
      <c r="FWF3" s="238"/>
      <c r="FWG3" s="238"/>
      <c r="FWH3" s="238"/>
      <c r="FWI3" s="238"/>
      <c r="FWJ3" s="238"/>
      <c r="FWK3" s="238"/>
      <c r="FWL3" s="238"/>
      <c r="FWM3" s="238"/>
      <c r="FWN3" s="238"/>
      <c r="FWO3" s="238"/>
      <c r="FWP3" s="238"/>
      <c r="FWQ3" s="238"/>
      <c r="FWR3" s="238"/>
      <c r="FWS3" s="238"/>
      <c r="FWT3" s="238"/>
      <c r="FWU3" s="238"/>
      <c r="FWV3" s="238"/>
      <c r="FWW3" s="238"/>
      <c r="FWX3" s="238"/>
      <c r="FWY3" s="238"/>
      <c r="FWZ3" s="238"/>
      <c r="FXA3" s="238"/>
      <c r="FXB3" s="238"/>
      <c r="FXC3" s="238"/>
      <c r="FXD3" s="238"/>
      <c r="FXE3" s="238"/>
      <c r="FXF3" s="238"/>
      <c r="FXG3" s="238"/>
      <c r="FXH3" s="238"/>
      <c r="FXI3" s="238"/>
      <c r="FXJ3" s="238"/>
      <c r="FXK3" s="238"/>
      <c r="FXL3" s="238"/>
      <c r="FXM3" s="238"/>
      <c r="FXN3" s="238"/>
      <c r="FXO3" s="238"/>
      <c r="FXP3" s="238"/>
      <c r="FXQ3" s="238"/>
      <c r="FXR3" s="238"/>
      <c r="FXS3" s="238"/>
      <c r="FXT3" s="238"/>
      <c r="FXU3" s="238"/>
      <c r="FXV3" s="238"/>
      <c r="FXW3" s="238"/>
      <c r="FXX3" s="238"/>
      <c r="FXY3" s="238"/>
      <c r="FXZ3" s="238"/>
      <c r="FYA3" s="238"/>
      <c r="FYB3" s="238"/>
      <c r="FYC3" s="238"/>
      <c r="FYD3" s="238"/>
      <c r="FYE3" s="238"/>
      <c r="FYF3" s="238"/>
      <c r="FYG3" s="238"/>
      <c r="FYH3" s="238"/>
      <c r="FYI3" s="238"/>
      <c r="FYJ3" s="238"/>
      <c r="FYK3" s="238"/>
      <c r="FYL3" s="238"/>
      <c r="FYM3" s="238"/>
      <c r="FYN3" s="238"/>
      <c r="FYO3" s="238"/>
      <c r="FYP3" s="238"/>
      <c r="FYQ3" s="238"/>
      <c r="FYR3" s="238"/>
      <c r="FYS3" s="238"/>
      <c r="FYT3" s="238"/>
      <c r="FYU3" s="238"/>
      <c r="FYV3" s="238"/>
      <c r="FYW3" s="238"/>
      <c r="FYX3" s="238"/>
      <c r="FYY3" s="238"/>
      <c r="FYZ3" s="238"/>
      <c r="FZA3" s="238"/>
      <c r="FZB3" s="238"/>
      <c r="FZC3" s="238"/>
      <c r="FZD3" s="238"/>
      <c r="FZE3" s="238"/>
      <c r="FZF3" s="238"/>
      <c r="FZG3" s="238"/>
      <c r="FZH3" s="238"/>
      <c r="FZI3" s="238"/>
      <c r="FZJ3" s="238"/>
      <c r="FZK3" s="238"/>
      <c r="FZL3" s="238"/>
      <c r="FZM3" s="238"/>
      <c r="FZN3" s="238"/>
      <c r="FZO3" s="238"/>
      <c r="FZP3" s="238"/>
      <c r="FZQ3" s="238"/>
      <c r="FZR3" s="238"/>
      <c r="FZS3" s="238"/>
      <c r="FZT3" s="238"/>
      <c r="FZU3" s="238"/>
      <c r="FZV3" s="238"/>
      <c r="FZW3" s="238"/>
      <c r="FZX3" s="238"/>
      <c r="FZY3" s="238"/>
      <c r="FZZ3" s="238"/>
      <c r="GAA3" s="238"/>
      <c r="GAB3" s="238"/>
      <c r="GAC3" s="238"/>
      <c r="GAD3" s="238"/>
      <c r="GAE3" s="238"/>
      <c r="GAF3" s="238"/>
      <c r="GAG3" s="238"/>
      <c r="GAH3" s="238"/>
      <c r="GAI3" s="238"/>
      <c r="GAJ3" s="238"/>
      <c r="GAK3" s="238"/>
      <c r="GAL3" s="238"/>
      <c r="GAM3" s="238"/>
      <c r="GAN3" s="238"/>
      <c r="GAO3" s="238"/>
      <c r="GAP3" s="238"/>
      <c r="GAQ3" s="238"/>
      <c r="GAR3" s="238"/>
      <c r="GAS3" s="238"/>
      <c r="GAT3" s="238"/>
      <c r="GAU3" s="238"/>
      <c r="GAV3" s="238"/>
      <c r="GAW3" s="238"/>
      <c r="GAX3" s="238"/>
      <c r="GAY3" s="238"/>
      <c r="GAZ3" s="238"/>
      <c r="GBA3" s="238"/>
      <c r="GBB3" s="238"/>
      <c r="GBC3" s="238"/>
      <c r="GBD3" s="238"/>
      <c r="GBE3" s="238"/>
      <c r="GBF3" s="238"/>
      <c r="GBG3" s="238"/>
      <c r="GBH3" s="238"/>
      <c r="GBI3" s="238"/>
      <c r="GBJ3" s="238"/>
      <c r="GBK3" s="238"/>
      <c r="GBL3" s="238"/>
      <c r="GBM3" s="238"/>
      <c r="GBN3" s="238"/>
      <c r="GBO3" s="238"/>
      <c r="GBP3" s="238"/>
      <c r="GBQ3" s="238"/>
      <c r="GBR3" s="238"/>
      <c r="GBS3" s="238"/>
      <c r="GBT3" s="238"/>
      <c r="GBU3" s="238"/>
      <c r="GBV3" s="238"/>
      <c r="GBW3" s="238"/>
      <c r="GBX3" s="238"/>
      <c r="GBY3" s="238"/>
      <c r="GBZ3" s="238"/>
      <c r="GCA3" s="238"/>
      <c r="GCB3" s="238"/>
      <c r="GCC3" s="238"/>
      <c r="GCD3" s="238"/>
      <c r="GCE3" s="238"/>
      <c r="GCF3" s="238"/>
      <c r="GCG3" s="238"/>
      <c r="GCH3" s="238"/>
      <c r="GCI3" s="238"/>
      <c r="GCJ3" s="238"/>
      <c r="GCK3" s="238"/>
      <c r="GCL3" s="238"/>
      <c r="GCM3" s="238"/>
      <c r="GCN3" s="238"/>
      <c r="GCO3" s="238"/>
      <c r="GCP3" s="238"/>
      <c r="GCQ3" s="238"/>
      <c r="GCR3" s="238"/>
      <c r="GCS3" s="238"/>
      <c r="GCT3" s="238"/>
      <c r="GCU3" s="238"/>
      <c r="GCV3" s="238"/>
      <c r="GCW3" s="238"/>
      <c r="GCX3" s="238"/>
      <c r="GCY3" s="238"/>
      <c r="GCZ3" s="238"/>
      <c r="GDA3" s="238"/>
      <c r="GDB3" s="238"/>
      <c r="GDC3" s="238"/>
      <c r="GDD3" s="238"/>
      <c r="GDE3" s="238"/>
      <c r="GDF3" s="238"/>
      <c r="GDG3" s="238"/>
      <c r="GDH3" s="238"/>
      <c r="GDI3" s="238"/>
      <c r="GDJ3" s="238"/>
      <c r="GDK3" s="238"/>
      <c r="GDL3" s="238"/>
      <c r="GDM3" s="238"/>
      <c r="GDN3" s="238"/>
      <c r="GDO3" s="238"/>
      <c r="GDP3" s="238"/>
      <c r="GDQ3" s="238"/>
      <c r="GDR3" s="238"/>
      <c r="GDS3" s="238"/>
      <c r="GDT3" s="238"/>
      <c r="GDU3" s="238"/>
      <c r="GDV3" s="238"/>
      <c r="GDW3" s="238"/>
      <c r="GDX3" s="238"/>
      <c r="GDY3" s="238"/>
      <c r="GDZ3" s="238"/>
      <c r="GEA3" s="238"/>
      <c r="GEB3" s="238"/>
      <c r="GEC3" s="238"/>
      <c r="GED3" s="238"/>
      <c r="GEE3" s="238"/>
      <c r="GEF3" s="238"/>
      <c r="GEG3" s="238"/>
      <c r="GEH3" s="238"/>
      <c r="GEI3" s="238"/>
      <c r="GEJ3" s="238"/>
      <c r="GEK3" s="238"/>
      <c r="GEL3" s="238"/>
      <c r="GEM3" s="238"/>
      <c r="GEN3" s="238"/>
      <c r="GEO3" s="238"/>
      <c r="GEP3" s="238"/>
      <c r="GEQ3" s="238"/>
      <c r="GER3" s="238"/>
      <c r="GES3" s="238"/>
      <c r="GET3" s="238"/>
      <c r="GEU3" s="238"/>
      <c r="GEV3" s="238"/>
      <c r="GEW3" s="238"/>
      <c r="GEX3" s="238"/>
      <c r="GEY3" s="238"/>
      <c r="GEZ3" s="238"/>
      <c r="GFA3" s="238"/>
      <c r="GFB3" s="238"/>
      <c r="GFC3" s="238"/>
      <c r="GFD3" s="238"/>
      <c r="GFE3" s="238"/>
      <c r="GFF3" s="238"/>
      <c r="GFG3" s="238"/>
      <c r="GFH3" s="238"/>
      <c r="GFI3" s="238"/>
      <c r="GFJ3" s="238"/>
      <c r="GFK3" s="238"/>
      <c r="GFL3" s="238"/>
      <c r="GFM3" s="238"/>
      <c r="GFN3" s="238"/>
      <c r="GFO3" s="238"/>
      <c r="GFP3" s="238"/>
      <c r="GFQ3" s="238"/>
      <c r="GFR3" s="238"/>
      <c r="GFS3" s="238"/>
      <c r="GFT3" s="238"/>
      <c r="GFU3" s="238"/>
      <c r="GFV3" s="238"/>
      <c r="GFW3" s="238"/>
      <c r="GFX3" s="238"/>
      <c r="GFY3" s="238"/>
      <c r="GFZ3" s="238"/>
      <c r="GGA3" s="238"/>
      <c r="GGB3" s="238"/>
      <c r="GGC3" s="238"/>
      <c r="GGD3" s="238"/>
      <c r="GGE3" s="238"/>
      <c r="GGF3" s="238"/>
      <c r="GGG3" s="238"/>
      <c r="GGH3" s="238"/>
      <c r="GGI3" s="238"/>
      <c r="GGJ3" s="238"/>
      <c r="GGK3" s="238"/>
      <c r="GGL3" s="238"/>
      <c r="GGM3" s="238"/>
      <c r="GGN3" s="238"/>
      <c r="GGO3" s="238"/>
      <c r="GGP3" s="238"/>
      <c r="GGQ3" s="238"/>
      <c r="GGR3" s="238"/>
      <c r="GGS3" s="238"/>
      <c r="GGT3" s="238"/>
      <c r="GGU3" s="238"/>
      <c r="GGV3" s="238"/>
      <c r="GGW3" s="238"/>
      <c r="GGX3" s="238"/>
      <c r="GGY3" s="238"/>
      <c r="GGZ3" s="238"/>
      <c r="GHA3" s="238"/>
      <c r="GHB3" s="238"/>
      <c r="GHC3" s="238"/>
      <c r="GHD3" s="238"/>
      <c r="GHE3" s="238"/>
      <c r="GHF3" s="238"/>
      <c r="GHG3" s="238"/>
      <c r="GHH3" s="238"/>
      <c r="GHI3" s="238"/>
      <c r="GHJ3" s="238"/>
      <c r="GHK3" s="238"/>
      <c r="GHL3" s="238"/>
      <c r="GHM3" s="238"/>
      <c r="GHN3" s="238"/>
      <c r="GHO3" s="238"/>
      <c r="GHP3" s="238"/>
      <c r="GHQ3" s="238"/>
      <c r="GHR3" s="238"/>
      <c r="GHS3" s="238"/>
      <c r="GHT3" s="238"/>
      <c r="GHU3" s="238"/>
      <c r="GHV3" s="238"/>
      <c r="GHW3" s="238"/>
      <c r="GHX3" s="238"/>
      <c r="GHY3" s="238"/>
      <c r="GHZ3" s="238"/>
      <c r="GIA3" s="238"/>
      <c r="GIB3" s="238"/>
      <c r="GIC3" s="238"/>
      <c r="GID3" s="238"/>
      <c r="GIE3" s="238"/>
      <c r="GIF3" s="238"/>
      <c r="GIG3" s="238"/>
      <c r="GIH3" s="238"/>
      <c r="GII3" s="238"/>
      <c r="GIJ3" s="238"/>
      <c r="GIK3" s="238"/>
      <c r="GIL3" s="238"/>
      <c r="GIM3" s="238"/>
      <c r="GIN3" s="238"/>
      <c r="GIO3" s="238"/>
      <c r="GIP3" s="238"/>
      <c r="GIQ3" s="238"/>
      <c r="GIR3" s="238"/>
      <c r="GIS3" s="238"/>
      <c r="GIT3" s="238"/>
      <c r="GIU3" s="238"/>
      <c r="GIV3" s="238"/>
      <c r="GIW3" s="238"/>
      <c r="GIX3" s="238"/>
      <c r="GIY3" s="238"/>
      <c r="GIZ3" s="238"/>
      <c r="GJA3" s="238"/>
      <c r="GJB3" s="238"/>
      <c r="GJC3" s="238"/>
      <c r="GJD3" s="238"/>
      <c r="GJE3" s="238"/>
      <c r="GJF3" s="238"/>
      <c r="GJG3" s="238"/>
      <c r="GJH3" s="238"/>
      <c r="GJI3" s="238"/>
      <c r="GJJ3" s="238"/>
      <c r="GJK3" s="238"/>
      <c r="GJL3" s="238"/>
      <c r="GJM3" s="238"/>
      <c r="GJN3" s="238"/>
      <c r="GJO3" s="238"/>
      <c r="GJP3" s="238"/>
      <c r="GJQ3" s="238"/>
      <c r="GJR3" s="238"/>
      <c r="GJS3" s="238"/>
      <c r="GJT3" s="238"/>
      <c r="GJU3" s="238"/>
      <c r="GJV3" s="238"/>
      <c r="GJW3" s="238"/>
      <c r="GJX3" s="238"/>
      <c r="GJY3" s="238"/>
      <c r="GJZ3" s="238"/>
      <c r="GKA3" s="238"/>
      <c r="GKB3" s="238"/>
      <c r="GKC3" s="238"/>
      <c r="GKD3" s="238"/>
      <c r="GKE3" s="238"/>
      <c r="GKF3" s="238"/>
      <c r="GKG3" s="238"/>
      <c r="GKH3" s="238"/>
      <c r="GKI3" s="238"/>
      <c r="GKJ3" s="238"/>
      <c r="GKK3" s="238"/>
      <c r="GKL3" s="238"/>
      <c r="GKM3" s="238"/>
      <c r="GKN3" s="238"/>
      <c r="GKO3" s="238"/>
      <c r="GKP3" s="238"/>
      <c r="GKQ3" s="238"/>
      <c r="GKR3" s="238"/>
      <c r="GKS3" s="238"/>
      <c r="GKT3" s="238"/>
      <c r="GKU3" s="238"/>
      <c r="GKV3" s="238"/>
      <c r="GKW3" s="238"/>
      <c r="GKX3" s="238"/>
      <c r="GKY3" s="238"/>
      <c r="GKZ3" s="238"/>
      <c r="GLA3" s="238"/>
      <c r="GLB3" s="238"/>
      <c r="GLC3" s="238"/>
      <c r="GLD3" s="238"/>
      <c r="GLE3" s="238"/>
      <c r="GLF3" s="238"/>
      <c r="GLG3" s="238"/>
      <c r="GLH3" s="238"/>
      <c r="GLI3" s="238"/>
      <c r="GLJ3" s="238"/>
      <c r="GLK3" s="238"/>
      <c r="GLL3" s="238"/>
      <c r="GLM3" s="238"/>
      <c r="GLN3" s="238"/>
      <c r="GLO3" s="238"/>
      <c r="GLP3" s="238"/>
      <c r="GLQ3" s="238"/>
      <c r="GLR3" s="238"/>
      <c r="GLS3" s="238"/>
      <c r="GLT3" s="238"/>
      <c r="GLU3" s="238"/>
      <c r="GLV3" s="238"/>
      <c r="GLW3" s="238"/>
      <c r="GLX3" s="238"/>
      <c r="GLY3" s="238"/>
      <c r="GLZ3" s="238"/>
      <c r="GMA3" s="238"/>
      <c r="GMB3" s="238"/>
      <c r="GMC3" s="238"/>
      <c r="GMD3" s="238"/>
      <c r="GME3" s="238"/>
      <c r="GMF3" s="238"/>
      <c r="GMG3" s="238"/>
      <c r="GMH3" s="238"/>
      <c r="GMI3" s="238"/>
      <c r="GMJ3" s="238"/>
      <c r="GMK3" s="238"/>
      <c r="GML3" s="238"/>
      <c r="GMM3" s="238"/>
      <c r="GMN3" s="238"/>
      <c r="GMO3" s="238"/>
      <c r="GMP3" s="238"/>
      <c r="GMQ3" s="238"/>
      <c r="GMR3" s="238"/>
      <c r="GMS3" s="238"/>
      <c r="GMT3" s="238"/>
      <c r="GMU3" s="238"/>
      <c r="GMV3" s="238"/>
      <c r="GMW3" s="238"/>
      <c r="GMX3" s="238"/>
      <c r="GMY3" s="238"/>
      <c r="GMZ3" s="238"/>
      <c r="GNA3" s="238"/>
      <c r="GNB3" s="238"/>
      <c r="GNC3" s="238"/>
      <c r="GND3" s="238"/>
      <c r="GNE3" s="238"/>
      <c r="GNF3" s="238"/>
      <c r="GNG3" s="238"/>
      <c r="GNH3" s="238"/>
      <c r="GNI3" s="238"/>
      <c r="GNJ3" s="238"/>
      <c r="GNK3" s="238"/>
      <c r="GNL3" s="238"/>
      <c r="GNM3" s="238"/>
      <c r="GNN3" s="238"/>
      <c r="GNO3" s="238"/>
      <c r="GNP3" s="238"/>
      <c r="GNQ3" s="238"/>
      <c r="GNR3" s="238"/>
      <c r="GNS3" s="238"/>
      <c r="GNT3" s="238"/>
      <c r="GNU3" s="238"/>
      <c r="GNV3" s="238"/>
      <c r="GNW3" s="238"/>
      <c r="GNX3" s="238"/>
      <c r="GNY3" s="238"/>
      <c r="GNZ3" s="238"/>
      <c r="GOA3" s="238"/>
      <c r="GOB3" s="238"/>
      <c r="GOC3" s="238"/>
      <c r="GOD3" s="238"/>
      <c r="GOE3" s="238"/>
      <c r="GOF3" s="238"/>
      <c r="GOG3" s="238"/>
      <c r="GOH3" s="238"/>
      <c r="GOI3" s="238"/>
      <c r="GOJ3" s="238"/>
      <c r="GOK3" s="238"/>
      <c r="GOL3" s="238"/>
      <c r="GOM3" s="238"/>
      <c r="GON3" s="238"/>
      <c r="GOO3" s="238"/>
      <c r="GOP3" s="238"/>
      <c r="GOQ3" s="238"/>
      <c r="GOR3" s="238"/>
      <c r="GOS3" s="238"/>
      <c r="GOT3" s="238"/>
      <c r="GOU3" s="238"/>
      <c r="GOV3" s="238"/>
      <c r="GOW3" s="238"/>
      <c r="GOX3" s="238"/>
      <c r="GOY3" s="238"/>
      <c r="GOZ3" s="238"/>
      <c r="GPA3" s="238"/>
      <c r="GPB3" s="238"/>
      <c r="GPC3" s="238"/>
      <c r="GPD3" s="238"/>
      <c r="GPE3" s="238"/>
      <c r="GPF3" s="238"/>
      <c r="GPG3" s="238"/>
      <c r="GPH3" s="238"/>
      <c r="GPI3" s="238"/>
      <c r="GPJ3" s="238"/>
      <c r="GPK3" s="238"/>
      <c r="GPL3" s="238"/>
      <c r="GPM3" s="238"/>
      <c r="GPN3" s="238"/>
      <c r="GPO3" s="238"/>
      <c r="GPP3" s="238"/>
      <c r="GPQ3" s="238"/>
      <c r="GPR3" s="238"/>
      <c r="GPS3" s="238"/>
      <c r="GPT3" s="238"/>
      <c r="GPU3" s="238"/>
      <c r="GPV3" s="238"/>
      <c r="GPW3" s="238"/>
      <c r="GPX3" s="238"/>
      <c r="GPY3" s="238"/>
      <c r="GPZ3" s="238"/>
      <c r="GQA3" s="238"/>
      <c r="GQB3" s="238"/>
      <c r="GQC3" s="238"/>
      <c r="GQD3" s="238"/>
      <c r="GQE3" s="238"/>
      <c r="GQF3" s="238"/>
      <c r="GQG3" s="238"/>
      <c r="GQH3" s="238"/>
      <c r="GQI3" s="238"/>
      <c r="GQJ3" s="238"/>
      <c r="GQK3" s="238"/>
      <c r="GQL3" s="238"/>
      <c r="GQM3" s="238"/>
      <c r="GQN3" s="238"/>
      <c r="GQO3" s="238"/>
      <c r="GQP3" s="238"/>
      <c r="GQQ3" s="238"/>
      <c r="GQR3" s="238"/>
      <c r="GQS3" s="238"/>
      <c r="GQT3" s="238"/>
      <c r="GQU3" s="238"/>
      <c r="GQV3" s="238"/>
      <c r="GQW3" s="238"/>
      <c r="GQX3" s="238"/>
      <c r="GQY3" s="238"/>
      <c r="GQZ3" s="238"/>
      <c r="GRA3" s="238"/>
      <c r="GRB3" s="238"/>
      <c r="GRC3" s="238"/>
      <c r="GRD3" s="238"/>
      <c r="GRE3" s="238"/>
      <c r="GRF3" s="238"/>
      <c r="GRG3" s="238"/>
      <c r="GRH3" s="238"/>
      <c r="GRI3" s="238"/>
      <c r="GRJ3" s="238"/>
      <c r="GRK3" s="238"/>
      <c r="GRL3" s="238"/>
      <c r="GRM3" s="238"/>
      <c r="GRN3" s="238"/>
      <c r="GRO3" s="238"/>
      <c r="GRP3" s="238"/>
      <c r="GRQ3" s="238"/>
      <c r="GRR3" s="238"/>
      <c r="GRS3" s="238"/>
      <c r="GRT3" s="238"/>
      <c r="GRU3" s="238"/>
      <c r="GRV3" s="238"/>
      <c r="GRW3" s="238"/>
      <c r="GRX3" s="238"/>
      <c r="GRY3" s="238"/>
      <c r="GRZ3" s="238"/>
      <c r="GSA3" s="238"/>
      <c r="GSB3" s="238"/>
      <c r="GSC3" s="238"/>
      <c r="GSD3" s="238"/>
      <c r="GSE3" s="238"/>
      <c r="GSF3" s="238"/>
      <c r="GSG3" s="238"/>
      <c r="GSH3" s="238"/>
      <c r="GSI3" s="238"/>
      <c r="GSJ3" s="238"/>
      <c r="GSK3" s="238"/>
      <c r="GSL3" s="238"/>
      <c r="GSM3" s="238"/>
      <c r="GSN3" s="238"/>
      <c r="GSO3" s="238"/>
      <c r="GSP3" s="238"/>
      <c r="GSQ3" s="238"/>
      <c r="GSR3" s="238"/>
      <c r="GSS3" s="238"/>
      <c r="GST3" s="238"/>
      <c r="GSU3" s="238"/>
      <c r="GSV3" s="238"/>
      <c r="GSW3" s="238"/>
      <c r="GSX3" s="238"/>
      <c r="GSY3" s="238"/>
      <c r="GSZ3" s="238"/>
      <c r="GTA3" s="238"/>
      <c r="GTB3" s="238"/>
      <c r="GTC3" s="238"/>
      <c r="GTD3" s="238"/>
      <c r="GTE3" s="238"/>
      <c r="GTF3" s="238"/>
      <c r="GTG3" s="238"/>
      <c r="GTH3" s="238"/>
      <c r="GTI3" s="238"/>
      <c r="GTJ3" s="238"/>
      <c r="GTK3" s="238"/>
      <c r="GTL3" s="238"/>
      <c r="GTM3" s="238"/>
      <c r="GTN3" s="238"/>
      <c r="GTO3" s="238"/>
      <c r="GTP3" s="238"/>
      <c r="GTQ3" s="238"/>
      <c r="GTR3" s="238"/>
      <c r="GTS3" s="238"/>
      <c r="GTT3" s="238"/>
      <c r="GTU3" s="238"/>
      <c r="GTV3" s="238"/>
      <c r="GTW3" s="238"/>
      <c r="GTX3" s="238"/>
      <c r="GTY3" s="238"/>
      <c r="GTZ3" s="238"/>
      <c r="GUA3" s="238"/>
      <c r="GUB3" s="238"/>
      <c r="GUC3" s="238"/>
      <c r="GUD3" s="238"/>
      <c r="GUE3" s="238"/>
      <c r="GUF3" s="238"/>
      <c r="GUG3" s="238"/>
      <c r="GUH3" s="238"/>
      <c r="GUI3" s="238"/>
      <c r="GUJ3" s="238"/>
      <c r="GUK3" s="238"/>
      <c r="GUL3" s="238"/>
      <c r="GUM3" s="238"/>
      <c r="GUN3" s="238"/>
      <c r="GUO3" s="238"/>
      <c r="GUP3" s="238"/>
      <c r="GUQ3" s="238"/>
      <c r="GUR3" s="238"/>
      <c r="GUS3" s="238"/>
      <c r="GUT3" s="238"/>
      <c r="GUU3" s="238"/>
      <c r="GUV3" s="238"/>
      <c r="GUW3" s="238"/>
      <c r="GUX3" s="238"/>
      <c r="GUY3" s="238"/>
      <c r="GUZ3" s="238"/>
      <c r="GVA3" s="238"/>
      <c r="GVB3" s="238"/>
      <c r="GVC3" s="238"/>
      <c r="GVD3" s="238"/>
      <c r="GVE3" s="238"/>
      <c r="GVF3" s="238"/>
      <c r="GVG3" s="238"/>
      <c r="GVH3" s="238"/>
      <c r="GVI3" s="238"/>
      <c r="GVJ3" s="238"/>
      <c r="GVK3" s="238"/>
      <c r="GVL3" s="238"/>
      <c r="GVM3" s="238"/>
      <c r="GVN3" s="238"/>
      <c r="GVO3" s="238"/>
      <c r="GVP3" s="238"/>
      <c r="GVQ3" s="238"/>
      <c r="GVR3" s="238"/>
      <c r="GVS3" s="238"/>
      <c r="GVT3" s="238"/>
      <c r="GVU3" s="238"/>
      <c r="GVV3" s="238"/>
      <c r="GVW3" s="238"/>
      <c r="GVX3" s="238"/>
      <c r="GVY3" s="238"/>
      <c r="GVZ3" s="238"/>
      <c r="GWA3" s="238"/>
      <c r="GWB3" s="238"/>
      <c r="GWC3" s="238"/>
      <c r="GWD3" s="238"/>
      <c r="GWE3" s="238"/>
      <c r="GWF3" s="238"/>
      <c r="GWG3" s="238"/>
      <c r="GWH3" s="238"/>
      <c r="GWI3" s="238"/>
      <c r="GWJ3" s="238"/>
      <c r="GWK3" s="238"/>
      <c r="GWL3" s="238"/>
      <c r="GWM3" s="238"/>
      <c r="GWN3" s="238"/>
      <c r="GWO3" s="238"/>
      <c r="GWP3" s="238"/>
      <c r="GWQ3" s="238"/>
      <c r="GWR3" s="238"/>
      <c r="GWS3" s="238"/>
      <c r="GWT3" s="238"/>
      <c r="GWU3" s="238"/>
      <c r="GWV3" s="238"/>
      <c r="GWW3" s="238"/>
      <c r="GWX3" s="238"/>
      <c r="GWY3" s="238"/>
      <c r="GWZ3" s="238"/>
      <c r="GXA3" s="238"/>
      <c r="GXB3" s="238"/>
      <c r="GXC3" s="238"/>
      <c r="GXD3" s="238"/>
      <c r="GXE3" s="238"/>
      <c r="GXF3" s="238"/>
      <c r="GXG3" s="238"/>
      <c r="GXH3" s="238"/>
      <c r="GXI3" s="238"/>
      <c r="GXJ3" s="238"/>
      <c r="GXK3" s="238"/>
      <c r="GXL3" s="238"/>
      <c r="GXM3" s="238"/>
      <c r="GXN3" s="238"/>
      <c r="GXO3" s="238"/>
      <c r="GXP3" s="238"/>
      <c r="GXQ3" s="238"/>
      <c r="GXR3" s="238"/>
      <c r="GXS3" s="238"/>
      <c r="GXT3" s="238"/>
      <c r="GXU3" s="238"/>
      <c r="GXV3" s="238"/>
      <c r="GXW3" s="238"/>
      <c r="GXX3" s="238"/>
      <c r="GXY3" s="238"/>
      <c r="GXZ3" s="238"/>
      <c r="GYA3" s="238"/>
      <c r="GYB3" s="238"/>
      <c r="GYC3" s="238"/>
      <c r="GYD3" s="238"/>
      <c r="GYE3" s="238"/>
      <c r="GYF3" s="238"/>
      <c r="GYG3" s="238"/>
      <c r="GYH3" s="238"/>
      <c r="GYI3" s="238"/>
      <c r="GYJ3" s="238"/>
      <c r="GYK3" s="238"/>
      <c r="GYL3" s="238"/>
      <c r="GYM3" s="238"/>
      <c r="GYN3" s="238"/>
      <c r="GYO3" s="238"/>
      <c r="GYP3" s="238"/>
      <c r="GYQ3" s="238"/>
      <c r="GYR3" s="238"/>
      <c r="GYS3" s="238"/>
      <c r="GYT3" s="238"/>
      <c r="GYU3" s="238"/>
      <c r="GYV3" s="238"/>
      <c r="GYW3" s="238"/>
      <c r="GYX3" s="238"/>
      <c r="GYY3" s="238"/>
      <c r="GYZ3" s="238"/>
      <c r="GZA3" s="238"/>
      <c r="GZB3" s="238"/>
      <c r="GZC3" s="238"/>
      <c r="GZD3" s="238"/>
      <c r="GZE3" s="238"/>
      <c r="GZF3" s="238"/>
      <c r="GZG3" s="238"/>
      <c r="GZH3" s="238"/>
      <c r="GZI3" s="238"/>
      <c r="GZJ3" s="238"/>
      <c r="GZK3" s="238"/>
      <c r="GZL3" s="238"/>
      <c r="GZM3" s="238"/>
      <c r="GZN3" s="238"/>
      <c r="GZO3" s="238"/>
      <c r="GZP3" s="238"/>
      <c r="GZQ3" s="238"/>
      <c r="GZR3" s="238"/>
      <c r="GZS3" s="238"/>
      <c r="GZT3" s="238"/>
      <c r="GZU3" s="238"/>
      <c r="GZV3" s="238"/>
      <c r="GZW3" s="238"/>
      <c r="GZX3" s="238"/>
      <c r="GZY3" s="238"/>
      <c r="GZZ3" s="238"/>
      <c r="HAA3" s="238"/>
      <c r="HAB3" s="238"/>
      <c r="HAC3" s="238"/>
      <c r="HAD3" s="238"/>
      <c r="HAE3" s="238"/>
      <c r="HAF3" s="238"/>
      <c r="HAG3" s="238"/>
      <c r="HAH3" s="238"/>
      <c r="HAI3" s="238"/>
      <c r="HAJ3" s="238"/>
      <c r="HAK3" s="238"/>
      <c r="HAL3" s="238"/>
      <c r="HAM3" s="238"/>
      <c r="HAN3" s="238"/>
      <c r="HAO3" s="238"/>
      <c r="HAP3" s="238"/>
      <c r="HAQ3" s="238"/>
      <c r="HAR3" s="238"/>
      <c r="HAS3" s="238"/>
      <c r="HAT3" s="238"/>
      <c r="HAU3" s="238"/>
      <c r="HAV3" s="238"/>
      <c r="HAW3" s="238"/>
      <c r="HAX3" s="238"/>
      <c r="HAY3" s="238"/>
      <c r="HAZ3" s="238"/>
      <c r="HBA3" s="238"/>
      <c r="HBB3" s="238"/>
      <c r="HBC3" s="238"/>
      <c r="HBD3" s="238"/>
      <c r="HBE3" s="238"/>
      <c r="HBF3" s="238"/>
      <c r="HBG3" s="238"/>
      <c r="HBH3" s="238"/>
      <c r="HBI3" s="238"/>
      <c r="HBJ3" s="238"/>
      <c r="HBK3" s="238"/>
      <c r="HBL3" s="238"/>
      <c r="HBM3" s="238"/>
      <c r="HBN3" s="238"/>
      <c r="HBO3" s="238"/>
      <c r="HBP3" s="238"/>
      <c r="HBQ3" s="238"/>
      <c r="HBR3" s="238"/>
      <c r="HBS3" s="238"/>
      <c r="HBT3" s="238"/>
      <c r="HBU3" s="238"/>
      <c r="HBV3" s="238"/>
      <c r="HBW3" s="238"/>
      <c r="HBX3" s="238"/>
      <c r="HBY3" s="238"/>
      <c r="HBZ3" s="238"/>
      <c r="HCA3" s="238"/>
      <c r="HCB3" s="238"/>
      <c r="HCC3" s="238"/>
      <c r="HCD3" s="238"/>
      <c r="HCE3" s="238"/>
      <c r="HCF3" s="238"/>
      <c r="HCG3" s="238"/>
      <c r="HCH3" s="238"/>
      <c r="HCI3" s="238"/>
      <c r="HCJ3" s="238"/>
      <c r="HCK3" s="238"/>
      <c r="HCL3" s="238"/>
      <c r="HCM3" s="238"/>
      <c r="HCN3" s="238"/>
      <c r="HCO3" s="238"/>
      <c r="HCP3" s="238"/>
      <c r="HCQ3" s="238"/>
      <c r="HCR3" s="238"/>
      <c r="HCS3" s="238"/>
      <c r="HCT3" s="238"/>
      <c r="HCU3" s="238"/>
      <c r="HCV3" s="238"/>
      <c r="HCW3" s="238"/>
      <c r="HCX3" s="238"/>
      <c r="HCY3" s="238"/>
      <c r="HCZ3" s="238"/>
      <c r="HDA3" s="238"/>
      <c r="HDB3" s="238"/>
      <c r="HDC3" s="238"/>
      <c r="HDD3" s="238"/>
      <c r="HDE3" s="238"/>
      <c r="HDF3" s="238"/>
      <c r="HDG3" s="238"/>
      <c r="HDH3" s="238"/>
      <c r="HDI3" s="238"/>
      <c r="HDJ3" s="238"/>
      <c r="HDK3" s="238"/>
      <c r="HDL3" s="238"/>
      <c r="HDM3" s="238"/>
      <c r="HDN3" s="238"/>
      <c r="HDO3" s="238"/>
      <c r="HDP3" s="238"/>
      <c r="HDQ3" s="238"/>
      <c r="HDR3" s="238"/>
      <c r="HDS3" s="238"/>
      <c r="HDT3" s="238"/>
      <c r="HDU3" s="238"/>
      <c r="HDV3" s="238"/>
      <c r="HDW3" s="238"/>
      <c r="HDX3" s="238"/>
      <c r="HDY3" s="238"/>
      <c r="HDZ3" s="238"/>
      <c r="HEA3" s="238"/>
      <c r="HEB3" s="238"/>
      <c r="HEC3" s="238"/>
      <c r="HED3" s="238"/>
      <c r="HEE3" s="238"/>
      <c r="HEF3" s="238"/>
      <c r="HEG3" s="238"/>
      <c r="HEH3" s="238"/>
      <c r="HEI3" s="238"/>
      <c r="HEJ3" s="238"/>
      <c r="HEK3" s="238"/>
      <c r="HEL3" s="238"/>
      <c r="HEM3" s="238"/>
      <c r="HEN3" s="238"/>
      <c r="HEO3" s="238"/>
      <c r="HEP3" s="238"/>
      <c r="HEQ3" s="238"/>
      <c r="HER3" s="238"/>
      <c r="HES3" s="238"/>
      <c r="HET3" s="238"/>
      <c r="HEU3" s="238"/>
      <c r="HEV3" s="238"/>
      <c r="HEW3" s="238"/>
      <c r="HEX3" s="238"/>
      <c r="HEY3" s="238"/>
      <c r="HEZ3" s="238"/>
      <c r="HFA3" s="238"/>
      <c r="HFB3" s="238"/>
      <c r="HFC3" s="238"/>
      <c r="HFD3" s="238"/>
      <c r="HFE3" s="238"/>
      <c r="HFF3" s="238"/>
      <c r="HFG3" s="238"/>
      <c r="HFH3" s="238"/>
      <c r="HFI3" s="238"/>
      <c r="HFJ3" s="238"/>
      <c r="HFK3" s="238"/>
      <c r="HFL3" s="238"/>
      <c r="HFM3" s="238"/>
      <c r="HFN3" s="238"/>
      <c r="HFO3" s="238"/>
      <c r="HFP3" s="238"/>
      <c r="HFQ3" s="238"/>
      <c r="HFR3" s="238"/>
      <c r="HFS3" s="238"/>
      <c r="HFT3" s="238"/>
      <c r="HFU3" s="238"/>
      <c r="HFV3" s="238"/>
      <c r="HFW3" s="238"/>
      <c r="HFX3" s="238"/>
      <c r="HFY3" s="238"/>
      <c r="HFZ3" s="238"/>
      <c r="HGA3" s="238"/>
      <c r="HGB3" s="238"/>
      <c r="HGC3" s="238"/>
      <c r="HGD3" s="238"/>
      <c r="HGE3" s="238"/>
      <c r="HGF3" s="238"/>
      <c r="HGG3" s="238"/>
      <c r="HGH3" s="238"/>
      <c r="HGI3" s="238"/>
      <c r="HGJ3" s="238"/>
      <c r="HGK3" s="238"/>
      <c r="HGL3" s="238"/>
      <c r="HGM3" s="238"/>
      <c r="HGN3" s="238"/>
      <c r="HGO3" s="238"/>
      <c r="HGP3" s="238"/>
      <c r="HGQ3" s="238"/>
      <c r="HGR3" s="238"/>
      <c r="HGS3" s="238"/>
      <c r="HGT3" s="238"/>
      <c r="HGU3" s="238"/>
      <c r="HGV3" s="238"/>
      <c r="HGW3" s="238"/>
      <c r="HGX3" s="238"/>
      <c r="HGY3" s="238"/>
      <c r="HGZ3" s="238"/>
      <c r="HHA3" s="238"/>
      <c r="HHB3" s="238"/>
      <c r="HHC3" s="238"/>
      <c r="HHD3" s="238"/>
      <c r="HHE3" s="238"/>
      <c r="HHF3" s="238"/>
      <c r="HHG3" s="238"/>
      <c r="HHH3" s="238"/>
      <c r="HHI3" s="238"/>
      <c r="HHJ3" s="238"/>
      <c r="HHK3" s="238"/>
      <c r="HHL3" s="238"/>
      <c r="HHM3" s="238"/>
      <c r="HHN3" s="238"/>
      <c r="HHO3" s="238"/>
      <c r="HHP3" s="238"/>
      <c r="HHQ3" s="238"/>
      <c r="HHR3" s="238"/>
      <c r="HHS3" s="238"/>
      <c r="HHT3" s="238"/>
      <c r="HHU3" s="238"/>
      <c r="HHV3" s="238"/>
      <c r="HHW3" s="238"/>
      <c r="HHX3" s="238"/>
      <c r="HHY3" s="238"/>
      <c r="HHZ3" s="238"/>
      <c r="HIA3" s="238"/>
      <c r="HIB3" s="238"/>
      <c r="HIC3" s="238"/>
      <c r="HID3" s="238"/>
      <c r="HIE3" s="238"/>
      <c r="HIF3" s="238"/>
      <c r="HIG3" s="238"/>
      <c r="HIH3" s="238"/>
      <c r="HII3" s="238"/>
      <c r="HIJ3" s="238"/>
      <c r="HIK3" s="238"/>
      <c r="HIL3" s="238"/>
      <c r="HIM3" s="238"/>
      <c r="HIN3" s="238"/>
      <c r="HIO3" s="238"/>
      <c r="HIP3" s="238"/>
      <c r="HIQ3" s="238"/>
      <c r="HIR3" s="238"/>
      <c r="HIS3" s="238"/>
      <c r="HIT3" s="238"/>
      <c r="HIU3" s="238"/>
      <c r="HIV3" s="238"/>
      <c r="HIW3" s="238"/>
      <c r="HIX3" s="238"/>
      <c r="HIY3" s="238"/>
      <c r="HIZ3" s="238"/>
      <c r="HJA3" s="238"/>
      <c r="HJB3" s="238"/>
      <c r="HJC3" s="238"/>
      <c r="HJD3" s="238"/>
      <c r="HJE3" s="238"/>
      <c r="HJF3" s="238"/>
      <c r="HJG3" s="238"/>
      <c r="HJH3" s="238"/>
      <c r="HJI3" s="238"/>
      <c r="HJJ3" s="238"/>
      <c r="HJK3" s="238"/>
      <c r="HJL3" s="238"/>
      <c r="HJM3" s="238"/>
      <c r="HJN3" s="238"/>
      <c r="HJO3" s="238"/>
      <c r="HJP3" s="238"/>
      <c r="HJQ3" s="238"/>
      <c r="HJR3" s="238"/>
      <c r="HJS3" s="238"/>
      <c r="HJT3" s="238"/>
      <c r="HJU3" s="238"/>
      <c r="HJV3" s="238"/>
      <c r="HJW3" s="238"/>
      <c r="HJX3" s="238"/>
      <c r="HJY3" s="238"/>
      <c r="HJZ3" s="238"/>
      <c r="HKA3" s="238"/>
      <c r="HKB3" s="238"/>
      <c r="HKC3" s="238"/>
      <c r="HKD3" s="238"/>
      <c r="HKE3" s="238"/>
      <c r="HKF3" s="238"/>
      <c r="HKG3" s="238"/>
      <c r="HKH3" s="238"/>
      <c r="HKI3" s="238"/>
      <c r="HKJ3" s="238"/>
      <c r="HKK3" s="238"/>
      <c r="HKL3" s="238"/>
      <c r="HKM3" s="238"/>
      <c r="HKN3" s="238"/>
      <c r="HKO3" s="238"/>
      <c r="HKP3" s="238"/>
      <c r="HKQ3" s="238"/>
      <c r="HKR3" s="238"/>
      <c r="HKS3" s="238"/>
      <c r="HKT3" s="238"/>
      <c r="HKU3" s="238"/>
      <c r="HKV3" s="238"/>
      <c r="HKW3" s="238"/>
      <c r="HKX3" s="238"/>
      <c r="HKY3" s="238"/>
      <c r="HKZ3" s="238"/>
      <c r="HLA3" s="238"/>
      <c r="HLB3" s="238"/>
      <c r="HLC3" s="238"/>
      <c r="HLD3" s="238"/>
      <c r="HLE3" s="238"/>
      <c r="HLF3" s="238"/>
      <c r="HLG3" s="238"/>
      <c r="HLH3" s="238"/>
      <c r="HLI3" s="238"/>
      <c r="HLJ3" s="238"/>
      <c r="HLK3" s="238"/>
      <c r="HLL3" s="238"/>
      <c r="HLM3" s="238"/>
      <c r="HLN3" s="238"/>
      <c r="HLO3" s="238"/>
      <c r="HLP3" s="238"/>
      <c r="HLQ3" s="238"/>
      <c r="HLR3" s="238"/>
      <c r="HLS3" s="238"/>
      <c r="HLT3" s="238"/>
      <c r="HLU3" s="238"/>
      <c r="HLV3" s="238"/>
      <c r="HLW3" s="238"/>
      <c r="HLX3" s="238"/>
      <c r="HLY3" s="238"/>
      <c r="HLZ3" s="238"/>
      <c r="HMA3" s="238"/>
      <c r="HMB3" s="238"/>
      <c r="HMC3" s="238"/>
      <c r="HMD3" s="238"/>
      <c r="HME3" s="238"/>
      <c r="HMF3" s="238"/>
      <c r="HMG3" s="238"/>
      <c r="HMH3" s="238"/>
      <c r="HMI3" s="238"/>
      <c r="HMJ3" s="238"/>
      <c r="HMK3" s="238"/>
      <c r="HML3" s="238"/>
      <c r="HMM3" s="238"/>
      <c r="HMN3" s="238"/>
      <c r="HMO3" s="238"/>
      <c r="HMP3" s="238"/>
      <c r="HMQ3" s="238"/>
      <c r="HMR3" s="238"/>
      <c r="HMS3" s="238"/>
      <c r="HMT3" s="238"/>
      <c r="HMU3" s="238"/>
      <c r="HMV3" s="238"/>
      <c r="HMW3" s="238"/>
      <c r="HMX3" s="238"/>
      <c r="HMY3" s="238"/>
      <c r="HMZ3" s="238"/>
      <c r="HNA3" s="238"/>
      <c r="HNB3" s="238"/>
      <c r="HNC3" s="238"/>
      <c r="HND3" s="238"/>
      <c r="HNE3" s="238"/>
      <c r="HNF3" s="238"/>
      <c r="HNG3" s="238"/>
      <c r="HNH3" s="238"/>
      <c r="HNI3" s="238"/>
      <c r="HNJ3" s="238"/>
      <c r="HNK3" s="238"/>
      <c r="HNL3" s="238"/>
      <c r="HNM3" s="238"/>
      <c r="HNN3" s="238"/>
      <c r="HNO3" s="238"/>
      <c r="HNP3" s="238"/>
      <c r="HNQ3" s="238"/>
      <c r="HNR3" s="238"/>
      <c r="HNS3" s="238"/>
      <c r="HNT3" s="238"/>
      <c r="HNU3" s="238"/>
      <c r="HNV3" s="238"/>
      <c r="HNW3" s="238"/>
      <c r="HNX3" s="238"/>
      <c r="HNY3" s="238"/>
      <c r="HNZ3" s="238"/>
      <c r="HOA3" s="238"/>
      <c r="HOB3" s="238"/>
      <c r="HOC3" s="238"/>
      <c r="HOD3" s="238"/>
      <c r="HOE3" s="238"/>
      <c r="HOF3" s="238"/>
      <c r="HOG3" s="238"/>
      <c r="HOH3" s="238"/>
      <c r="HOI3" s="238"/>
      <c r="HOJ3" s="238"/>
      <c r="HOK3" s="238"/>
      <c r="HOL3" s="238"/>
      <c r="HOM3" s="238"/>
      <c r="HON3" s="238"/>
      <c r="HOO3" s="238"/>
      <c r="HOP3" s="238"/>
      <c r="HOQ3" s="238"/>
      <c r="HOR3" s="238"/>
      <c r="HOS3" s="238"/>
      <c r="HOT3" s="238"/>
      <c r="HOU3" s="238"/>
      <c r="HOV3" s="238"/>
      <c r="HOW3" s="238"/>
      <c r="HOX3" s="238"/>
      <c r="HOY3" s="238"/>
      <c r="HOZ3" s="238"/>
      <c r="HPA3" s="238"/>
      <c r="HPB3" s="238"/>
      <c r="HPC3" s="238"/>
      <c r="HPD3" s="238"/>
      <c r="HPE3" s="238"/>
      <c r="HPF3" s="238"/>
      <c r="HPG3" s="238"/>
      <c r="HPH3" s="238"/>
      <c r="HPI3" s="238"/>
      <c r="HPJ3" s="238"/>
      <c r="HPK3" s="238"/>
      <c r="HPL3" s="238"/>
      <c r="HPM3" s="238"/>
      <c r="HPN3" s="238"/>
      <c r="HPO3" s="238"/>
      <c r="HPP3" s="238"/>
      <c r="HPQ3" s="238"/>
      <c r="HPR3" s="238"/>
      <c r="HPS3" s="238"/>
      <c r="HPT3" s="238"/>
      <c r="HPU3" s="238"/>
      <c r="HPV3" s="238"/>
      <c r="HPW3" s="238"/>
      <c r="HPX3" s="238"/>
      <c r="HPY3" s="238"/>
      <c r="HPZ3" s="238"/>
      <c r="HQA3" s="238"/>
      <c r="HQB3" s="238"/>
      <c r="HQC3" s="238"/>
      <c r="HQD3" s="238"/>
      <c r="HQE3" s="238"/>
      <c r="HQF3" s="238"/>
      <c r="HQG3" s="238"/>
      <c r="HQH3" s="238"/>
      <c r="HQI3" s="238"/>
      <c r="HQJ3" s="238"/>
      <c r="HQK3" s="238"/>
      <c r="HQL3" s="238"/>
      <c r="HQM3" s="238"/>
      <c r="HQN3" s="238"/>
      <c r="HQO3" s="238"/>
      <c r="HQP3" s="238"/>
      <c r="HQQ3" s="238"/>
      <c r="HQR3" s="238"/>
      <c r="HQS3" s="238"/>
      <c r="HQT3" s="238"/>
      <c r="HQU3" s="238"/>
      <c r="HQV3" s="238"/>
      <c r="HQW3" s="238"/>
      <c r="HQX3" s="238"/>
      <c r="HQY3" s="238"/>
      <c r="HQZ3" s="238"/>
      <c r="HRA3" s="238"/>
      <c r="HRB3" s="238"/>
      <c r="HRC3" s="238"/>
      <c r="HRD3" s="238"/>
      <c r="HRE3" s="238"/>
      <c r="HRF3" s="238"/>
      <c r="HRG3" s="238"/>
      <c r="HRH3" s="238"/>
      <c r="HRI3" s="238"/>
      <c r="HRJ3" s="238"/>
      <c r="HRK3" s="238"/>
      <c r="HRL3" s="238"/>
      <c r="HRM3" s="238"/>
      <c r="HRN3" s="238"/>
      <c r="HRO3" s="238"/>
      <c r="HRP3" s="238"/>
      <c r="HRQ3" s="238"/>
      <c r="HRR3" s="238"/>
      <c r="HRS3" s="238"/>
      <c r="HRT3" s="238"/>
      <c r="HRU3" s="238"/>
      <c r="HRV3" s="238"/>
      <c r="HRW3" s="238"/>
      <c r="HRX3" s="238"/>
      <c r="HRY3" s="238"/>
      <c r="HRZ3" s="238"/>
      <c r="HSA3" s="238"/>
      <c r="HSB3" s="238"/>
      <c r="HSC3" s="238"/>
      <c r="HSD3" s="238"/>
      <c r="HSE3" s="238"/>
      <c r="HSF3" s="238"/>
      <c r="HSG3" s="238"/>
      <c r="HSH3" s="238"/>
      <c r="HSI3" s="238"/>
      <c r="HSJ3" s="238"/>
      <c r="HSK3" s="238"/>
      <c r="HSL3" s="238"/>
      <c r="HSM3" s="238"/>
      <c r="HSN3" s="238"/>
      <c r="HSO3" s="238"/>
      <c r="HSP3" s="238"/>
      <c r="HSQ3" s="238"/>
      <c r="HSR3" s="238"/>
      <c r="HSS3" s="238"/>
      <c r="HST3" s="238"/>
      <c r="HSU3" s="238"/>
      <c r="HSV3" s="238"/>
      <c r="HSW3" s="238"/>
      <c r="HSX3" s="238"/>
      <c r="HSY3" s="238"/>
      <c r="HSZ3" s="238"/>
      <c r="HTA3" s="238"/>
      <c r="HTB3" s="238"/>
      <c r="HTC3" s="238"/>
      <c r="HTD3" s="238"/>
      <c r="HTE3" s="238"/>
      <c r="HTF3" s="238"/>
      <c r="HTG3" s="238"/>
      <c r="HTH3" s="238"/>
      <c r="HTI3" s="238"/>
      <c r="HTJ3" s="238"/>
      <c r="HTK3" s="238"/>
      <c r="HTL3" s="238"/>
      <c r="HTM3" s="238"/>
      <c r="HTN3" s="238"/>
      <c r="HTO3" s="238"/>
      <c r="HTP3" s="238"/>
      <c r="HTQ3" s="238"/>
      <c r="HTR3" s="238"/>
      <c r="HTS3" s="238"/>
      <c r="HTT3" s="238"/>
      <c r="HTU3" s="238"/>
      <c r="HTV3" s="238"/>
      <c r="HTW3" s="238"/>
      <c r="HTX3" s="238"/>
      <c r="HTY3" s="238"/>
      <c r="HTZ3" s="238"/>
      <c r="HUA3" s="238"/>
      <c r="HUB3" s="238"/>
      <c r="HUC3" s="238"/>
      <c r="HUD3" s="238"/>
      <c r="HUE3" s="238"/>
      <c r="HUF3" s="238"/>
      <c r="HUG3" s="238"/>
      <c r="HUH3" s="238"/>
      <c r="HUI3" s="238"/>
      <c r="HUJ3" s="238"/>
      <c r="HUK3" s="238"/>
      <c r="HUL3" s="238"/>
      <c r="HUM3" s="238"/>
      <c r="HUN3" s="238"/>
      <c r="HUO3" s="238"/>
      <c r="HUP3" s="238"/>
      <c r="HUQ3" s="238"/>
      <c r="HUR3" s="238"/>
      <c r="HUS3" s="238"/>
      <c r="HUT3" s="238"/>
      <c r="HUU3" s="238"/>
      <c r="HUV3" s="238"/>
      <c r="HUW3" s="238"/>
      <c r="HUX3" s="238"/>
      <c r="HUY3" s="238"/>
      <c r="HUZ3" s="238"/>
      <c r="HVA3" s="238"/>
      <c r="HVB3" s="238"/>
      <c r="HVC3" s="238"/>
      <c r="HVD3" s="238"/>
      <c r="HVE3" s="238"/>
      <c r="HVF3" s="238"/>
      <c r="HVG3" s="238"/>
      <c r="HVH3" s="238"/>
      <c r="HVI3" s="238"/>
      <c r="HVJ3" s="238"/>
      <c r="HVK3" s="238"/>
      <c r="HVL3" s="238"/>
      <c r="HVM3" s="238"/>
      <c r="HVN3" s="238"/>
      <c r="HVO3" s="238"/>
      <c r="HVP3" s="238"/>
      <c r="HVQ3" s="238"/>
      <c r="HVR3" s="238"/>
      <c r="HVS3" s="238"/>
      <c r="HVT3" s="238"/>
      <c r="HVU3" s="238"/>
      <c r="HVV3" s="238"/>
      <c r="HVW3" s="238"/>
      <c r="HVX3" s="238"/>
      <c r="HVY3" s="238"/>
      <c r="HVZ3" s="238"/>
      <c r="HWA3" s="238"/>
      <c r="HWB3" s="238"/>
      <c r="HWC3" s="238"/>
      <c r="HWD3" s="238"/>
      <c r="HWE3" s="238"/>
      <c r="HWF3" s="238"/>
      <c r="HWG3" s="238"/>
      <c r="HWH3" s="238"/>
      <c r="HWI3" s="238"/>
      <c r="HWJ3" s="238"/>
      <c r="HWK3" s="238"/>
      <c r="HWL3" s="238"/>
      <c r="HWM3" s="238"/>
      <c r="HWN3" s="238"/>
      <c r="HWO3" s="238"/>
      <c r="HWP3" s="238"/>
      <c r="HWQ3" s="238"/>
      <c r="HWR3" s="238"/>
      <c r="HWS3" s="238"/>
      <c r="HWT3" s="238"/>
      <c r="HWU3" s="238"/>
      <c r="HWV3" s="238"/>
      <c r="HWW3" s="238"/>
      <c r="HWX3" s="238"/>
      <c r="HWY3" s="238"/>
      <c r="HWZ3" s="238"/>
      <c r="HXA3" s="238"/>
      <c r="HXB3" s="238"/>
      <c r="HXC3" s="238"/>
      <c r="HXD3" s="238"/>
      <c r="HXE3" s="238"/>
      <c r="HXF3" s="238"/>
      <c r="HXG3" s="238"/>
      <c r="HXH3" s="238"/>
      <c r="HXI3" s="238"/>
      <c r="HXJ3" s="238"/>
      <c r="HXK3" s="238"/>
      <c r="HXL3" s="238"/>
      <c r="HXM3" s="238"/>
      <c r="HXN3" s="238"/>
      <c r="HXO3" s="238"/>
      <c r="HXP3" s="238"/>
      <c r="HXQ3" s="238"/>
      <c r="HXR3" s="238"/>
      <c r="HXS3" s="238"/>
      <c r="HXT3" s="238"/>
      <c r="HXU3" s="238"/>
      <c r="HXV3" s="238"/>
      <c r="HXW3" s="238"/>
      <c r="HXX3" s="238"/>
      <c r="HXY3" s="238"/>
      <c r="HXZ3" s="238"/>
      <c r="HYA3" s="238"/>
      <c r="HYB3" s="238"/>
      <c r="HYC3" s="238"/>
      <c r="HYD3" s="238"/>
      <c r="HYE3" s="238"/>
      <c r="HYF3" s="238"/>
      <c r="HYG3" s="238"/>
      <c r="HYH3" s="238"/>
      <c r="HYI3" s="238"/>
      <c r="HYJ3" s="238"/>
      <c r="HYK3" s="238"/>
      <c r="HYL3" s="238"/>
      <c r="HYM3" s="238"/>
      <c r="HYN3" s="238"/>
      <c r="HYO3" s="238"/>
      <c r="HYP3" s="238"/>
      <c r="HYQ3" s="238"/>
      <c r="HYR3" s="238"/>
      <c r="HYS3" s="238"/>
      <c r="HYT3" s="238"/>
      <c r="HYU3" s="238"/>
      <c r="HYV3" s="238"/>
      <c r="HYW3" s="238"/>
      <c r="HYX3" s="238"/>
      <c r="HYY3" s="238"/>
      <c r="HYZ3" s="238"/>
      <c r="HZA3" s="238"/>
      <c r="HZB3" s="238"/>
      <c r="HZC3" s="238"/>
      <c r="HZD3" s="238"/>
      <c r="HZE3" s="238"/>
      <c r="HZF3" s="238"/>
      <c r="HZG3" s="238"/>
      <c r="HZH3" s="238"/>
      <c r="HZI3" s="238"/>
      <c r="HZJ3" s="238"/>
      <c r="HZK3" s="238"/>
      <c r="HZL3" s="238"/>
      <c r="HZM3" s="238"/>
      <c r="HZN3" s="238"/>
      <c r="HZO3" s="238"/>
      <c r="HZP3" s="238"/>
      <c r="HZQ3" s="238"/>
      <c r="HZR3" s="238"/>
      <c r="HZS3" s="238"/>
      <c r="HZT3" s="238"/>
      <c r="HZU3" s="238"/>
      <c r="HZV3" s="238"/>
      <c r="HZW3" s="238"/>
      <c r="HZX3" s="238"/>
      <c r="HZY3" s="238"/>
      <c r="HZZ3" s="238"/>
      <c r="IAA3" s="238"/>
      <c r="IAB3" s="238"/>
      <c r="IAC3" s="238"/>
      <c r="IAD3" s="238"/>
      <c r="IAE3" s="238"/>
      <c r="IAF3" s="238"/>
      <c r="IAG3" s="238"/>
      <c r="IAH3" s="238"/>
      <c r="IAI3" s="238"/>
      <c r="IAJ3" s="238"/>
      <c r="IAK3" s="238"/>
      <c r="IAL3" s="238"/>
      <c r="IAM3" s="238"/>
      <c r="IAN3" s="238"/>
      <c r="IAO3" s="238"/>
      <c r="IAP3" s="238"/>
      <c r="IAQ3" s="238"/>
      <c r="IAR3" s="238"/>
      <c r="IAS3" s="238"/>
      <c r="IAT3" s="238"/>
      <c r="IAU3" s="238"/>
      <c r="IAV3" s="238"/>
      <c r="IAW3" s="238"/>
      <c r="IAX3" s="238"/>
      <c r="IAY3" s="238"/>
      <c r="IAZ3" s="238"/>
      <c r="IBA3" s="238"/>
      <c r="IBB3" s="238"/>
      <c r="IBC3" s="238"/>
      <c r="IBD3" s="238"/>
      <c r="IBE3" s="238"/>
      <c r="IBF3" s="238"/>
      <c r="IBG3" s="238"/>
      <c r="IBH3" s="238"/>
      <c r="IBI3" s="238"/>
      <c r="IBJ3" s="238"/>
      <c r="IBK3" s="238"/>
      <c r="IBL3" s="238"/>
      <c r="IBM3" s="238"/>
      <c r="IBN3" s="238"/>
      <c r="IBO3" s="238"/>
      <c r="IBP3" s="238"/>
      <c r="IBQ3" s="238"/>
      <c r="IBR3" s="238"/>
      <c r="IBS3" s="238"/>
      <c r="IBT3" s="238"/>
      <c r="IBU3" s="238"/>
      <c r="IBV3" s="238"/>
      <c r="IBW3" s="238"/>
      <c r="IBX3" s="238"/>
      <c r="IBY3" s="238"/>
      <c r="IBZ3" s="238"/>
      <c r="ICA3" s="238"/>
      <c r="ICB3" s="238"/>
      <c r="ICC3" s="238"/>
      <c r="ICD3" s="238"/>
      <c r="ICE3" s="238"/>
      <c r="ICF3" s="238"/>
      <c r="ICG3" s="238"/>
      <c r="ICH3" s="238"/>
      <c r="ICI3" s="238"/>
      <c r="ICJ3" s="238"/>
      <c r="ICK3" s="238"/>
      <c r="ICL3" s="238"/>
      <c r="ICM3" s="238"/>
      <c r="ICN3" s="238"/>
      <c r="ICO3" s="238"/>
      <c r="ICP3" s="238"/>
      <c r="ICQ3" s="238"/>
      <c r="ICR3" s="238"/>
      <c r="ICS3" s="238"/>
      <c r="ICT3" s="238"/>
      <c r="ICU3" s="238"/>
      <c r="ICV3" s="238"/>
      <c r="ICW3" s="238"/>
      <c r="ICX3" s="238"/>
      <c r="ICY3" s="238"/>
      <c r="ICZ3" s="238"/>
      <c r="IDA3" s="238"/>
      <c r="IDB3" s="238"/>
      <c r="IDC3" s="238"/>
      <c r="IDD3" s="238"/>
      <c r="IDE3" s="238"/>
      <c r="IDF3" s="238"/>
      <c r="IDG3" s="238"/>
      <c r="IDH3" s="238"/>
      <c r="IDI3" s="238"/>
      <c r="IDJ3" s="238"/>
      <c r="IDK3" s="238"/>
      <c r="IDL3" s="238"/>
      <c r="IDM3" s="238"/>
      <c r="IDN3" s="238"/>
      <c r="IDO3" s="238"/>
      <c r="IDP3" s="238"/>
      <c r="IDQ3" s="238"/>
      <c r="IDR3" s="238"/>
      <c r="IDS3" s="238"/>
      <c r="IDT3" s="238"/>
      <c r="IDU3" s="238"/>
      <c r="IDV3" s="238"/>
      <c r="IDW3" s="238"/>
      <c r="IDX3" s="238"/>
      <c r="IDY3" s="238"/>
      <c r="IDZ3" s="238"/>
      <c r="IEA3" s="238"/>
      <c r="IEB3" s="238"/>
      <c r="IEC3" s="238"/>
      <c r="IED3" s="238"/>
      <c r="IEE3" s="238"/>
      <c r="IEF3" s="238"/>
      <c r="IEG3" s="238"/>
      <c r="IEH3" s="238"/>
      <c r="IEI3" s="238"/>
      <c r="IEJ3" s="238"/>
      <c r="IEK3" s="238"/>
      <c r="IEL3" s="238"/>
      <c r="IEM3" s="238"/>
      <c r="IEN3" s="238"/>
      <c r="IEO3" s="238"/>
      <c r="IEP3" s="238"/>
      <c r="IEQ3" s="238"/>
      <c r="IER3" s="238"/>
      <c r="IES3" s="238"/>
      <c r="IET3" s="238"/>
      <c r="IEU3" s="238"/>
      <c r="IEV3" s="238"/>
      <c r="IEW3" s="238"/>
      <c r="IEX3" s="238"/>
      <c r="IEY3" s="238"/>
      <c r="IEZ3" s="238"/>
      <c r="IFA3" s="238"/>
      <c r="IFB3" s="238"/>
      <c r="IFC3" s="238"/>
      <c r="IFD3" s="238"/>
      <c r="IFE3" s="238"/>
      <c r="IFF3" s="238"/>
      <c r="IFG3" s="238"/>
      <c r="IFH3" s="238"/>
      <c r="IFI3" s="238"/>
      <c r="IFJ3" s="238"/>
      <c r="IFK3" s="238"/>
      <c r="IFL3" s="238"/>
      <c r="IFM3" s="238"/>
      <c r="IFN3" s="238"/>
      <c r="IFO3" s="238"/>
      <c r="IFP3" s="238"/>
      <c r="IFQ3" s="238"/>
      <c r="IFR3" s="238"/>
      <c r="IFS3" s="238"/>
      <c r="IFT3" s="238"/>
      <c r="IFU3" s="238"/>
      <c r="IFV3" s="238"/>
      <c r="IFW3" s="238"/>
      <c r="IFX3" s="238"/>
      <c r="IFY3" s="238"/>
      <c r="IFZ3" s="238"/>
      <c r="IGA3" s="238"/>
      <c r="IGB3" s="238"/>
      <c r="IGC3" s="238"/>
      <c r="IGD3" s="238"/>
      <c r="IGE3" s="238"/>
      <c r="IGF3" s="238"/>
      <c r="IGG3" s="238"/>
      <c r="IGH3" s="238"/>
      <c r="IGI3" s="238"/>
      <c r="IGJ3" s="238"/>
      <c r="IGK3" s="238"/>
      <c r="IGL3" s="238"/>
      <c r="IGM3" s="238"/>
      <c r="IGN3" s="238"/>
      <c r="IGO3" s="238"/>
      <c r="IGP3" s="238"/>
      <c r="IGQ3" s="238"/>
      <c r="IGR3" s="238"/>
      <c r="IGS3" s="238"/>
      <c r="IGT3" s="238"/>
      <c r="IGU3" s="238"/>
      <c r="IGV3" s="238"/>
      <c r="IGW3" s="238"/>
      <c r="IGX3" s="238"/>
      <c r="IGY3" s="238"/>
      <c r="IGZ3" s="238"/>
      <c r="IHA3" s="238"/>
      <c r="IHB3" s="238"/>
      <c r="IHC3" s="238"/>
      <c r="IHD3" s="238"/>
      <c r="IHE3" s="238"/>
      <c r="IHF3" s="238"/>
      <c r="IHG3" s="238"/>
      <c r="IHH3" s="238"/>
      <c r="IHI3" s="238"/>
      <c r="IHJ3" s="238"/>
      <c r="IHK3" s="238"/>
      <c r="IHL3" s="238"/>
      <c r="IHM3" s="238"/>
      <c r="IHN3" s="238"/>
      <c r="IHO3" s="238"/>
      <c r="IHP3" s="238"/>
      <c r="IHQ3" s="238"/>
      <c r="IHR3" s="238"/>
      <c r="IHS3" s="238"/>
      <c r="IHT3" s="238"/>
      <c r="IHU3" s="238"/>
      <c r="IHV3" s="238"/>
      <c r="IHW3" s="238"/>
      <c r="IHX3" s="238"/>
      <c r="IHY3" s="238"/>
      <c r="IHZ3" s="238"/>
      <c r="IIA3" s="238"/>
      <c r="IIB3" s="238"/>
      <c r="IIC3" s="238"/>
      <c r="IID3" s="238"/>
      <c r="IIE3" s="238"/>
      <c r="IIF3" s="238"/>
      <c r="IIG3" s="238"/>
      <c r="IIH3" s="238"/>
      <c r="III3" s="238"/>
      <c r="IIJ3" s="238"/>
      <c r="IIK3" s="238"/>
      <c r="IIL3" s="238"/>
      <c r="IIM3" s="238"/>
      <c r="IIN3" s="238"/>
      <c r="IIO3" s="238"/>
      <c r="IIP3" s="238"/>
      <c r="IIQ3" s="238"/>
      <c r="IIR3" s="238"/>
      <c r="IIS3" s="238"/>
      <c r="IIT3" s="238"/>
      <c r="IIU3" s="238"/>
      <c r="IIV3" s="238"/>
      <c r="IIW3" s="238"/>
      <c r="IIX3" s="238"/>
      <c r="IIY3" s="238"/>
      <c r="IIZ3" s="238"/>
      <c r="IJA3" s="238"/>
      <c r="IJB3" s="238"/>
      <c r="IJC3" s="238"/>
      <c r="IJD3" s="238"/>
      <c r="IJE3" s="238"/>
      <c r="IJF3" s="238"/>
      <c r="IJG3" s="238"/>
      <c r="IJH3" s="238"/>
      <c r="IJI3" s="238"/>
      <c r="IJJ3" s="238"/>
      <c r="IJK3" s="238"/>
      <c r="IJL3" s="238"/>
      <c r="IJM3" s="238"/>
      <c r="IJN3" s="238"/>
      <c r="IJO3" s="238"/>
      <c r="IJP3" s="238"/>
      <c r="IJQ3" s="238"/>
      <c r="IJR3" s="238"/>
      <c r="IJS3" s="238"/>
      <c r="IJT3" s="238"/>
      <c r="IJU3" s="238"/>
      <c r="IJV3" s="238"/>
      <c r="IJW3" s="238"/>
      <c r="IJX3" s="238"/>
      <c r="IJY3" s="238"/>
      <c r="IJZ3" s="238"/>
      <c r="IKA3" s="238"/>
      <c r="IKB3" s="238"/>
      <c r="IKC3" s="238"/>
      <c r="IKD3" s="238"/>
      <c r="IKE3" s="238"/>
      <c r="IKF3" s="238"/>
      <c r="IKG3" s="238"/>
      <c r="IKH3" s="238"/>
      <c r="IKI3" s="238"/>
      <c r="IKJ3" s="238"/>
      <c r="IKK3" s="238"/>
      <c r="IKL3" s="238"/>
      <c r="IKM3" s="238"/>
      <c r="IKN3" s="238"/>
      <c r="IKO3" s="238"/>
      <c r="IKP3" s="238"/>
      <c r="IKQ3" s="238"/>
      <c r="IKR3" s="238"/>
      <c r="IKS3" s="238"/>
      <c r="IKT3" s="238"/>
      <c r="IKU3" s="238"/>
      <c r="IKV3" s="238"/>
      <c r="IKW3" s="238"/>
      <c r="IKX3" s="238"/>
      <c r="IKY3" s="238"/>
      <c r="IKZ3" s="238"/>
      <c r="ILA3" s="238"/>
      <c r="ILB3" s="238"/>
      <c r="ILC3" s="238"/>
      <c r="ILD3" s="238"/>
      <c r="ILE3" s="238"/>
      <c r="ILF3" s="238"/>
      <c r="ILG3" s="238"/>
      <c r="ILH3" s="238"/>
      <c r="ILI3" s="238"/>
      <c r="ILJ3" s="238"/>
      <c r="ILK3" s="238"/>
      <c r="ILL3" s="238"/>
      <c r="ILM3" s="238"/>
      <c r="ILN3" s="238"/>
      <c r="ILO3" s="238"/>
      <c r="ILP3" s="238"/>
      <c r="ILQ3" s="238"/>
      <c r="ILR3" s="238"/>
      <c r="ILS3" s="238"/>
      <c r="ILT3" s="238"/>
      <c r="ILU3" s="238"/>
      <c r="ILV3" s="238"/>
      <c r="ILW3" s="238"/>
      <c r="ILX3" s="238"/>
      <c r="ILY3" s="238"/>
      <c r="ILZ3" s="238"/>
      <c r="IMA3" s="238"/>
      <c r="IMB3" s="238"/>
      <c r="IMC3" s="238"/>
      <c r="IMD3" s="238"/>
      <c r="IME3" s="238"/>
      <c r="IMF3" s="238"/>
      <c r="IMG3" s="238"/>
      <c r="IMH3" s="238"/>
      <c r="IMI3" s="238"/>
      <c r="IMJ3" s="238"/>
      <c r="IMK3" s="238"/>
      <c r="IML3" s="238"/>
      <c r="IMM3" s="238"/>
      <c r="IMN3" s="238"/>
      <c r="IMO3" s="238"/>
      <c r="IMP3" s="238"/>
      <c r="IMQ3" s="238"/>
      <c r="IMR3" s="238"/>
      <c r="IMS3" s="238"/>
      <c r="IMT3" s="238"/>
      <c r="IMU3" s="238"/>
      <c r="IMV3" s="238"/>
      <c r="IMW3" s="238"/>
      <c r="IMX3" s="238"/>
      <c r="IMY3" s="238"/>
      <c r="IMZ3" s="238"/>
      <c r="INA3" s="238"/>
      <c r="INB3" s="238"/>
      <c r="INC3" s="238"/>
      <c r="IND3" s="238"/>
      <c r="INE3" s="238"/>
      <c r="INF3" s="238"/>
      <c r="ING3" s="238"/>
      <c r="INH3" s="238"/>
      <c r="INI3" s="238"/>
      <c r="INJ3" s="238"/>
      <c r="INK3" s="238"/>
      <c r="INL3" s="238"/>
      <c r="INM3" s="238"/>
      <c r="INN3" s="238"/>
      <c r="INO3" s="238"/>
      <c r="INP3" s="238"/>
      <c r="INQ3" s="238"/>
      <c r="INR3" s="238"/>
      <c r="INS3" s="238"/>
      <c r="INT3" s="238"/>
      <c r="INU3" s="238"/>
      <c r="INV3" s="238"/>
      <c r="INW3" s="238"/>
      <c r="INX3" s="238"/>
      <c r="INY3" s="238"/>
      <c r="INZ3" s="238"/>
      <c r="IOA3" s="238"/>
      <c r="IOB3" s="238"/>
      <c r="IOC3" s="238"/>
      <c r="IOD3" s="238"/>
      <c r="IOE3" s="238"/>
      <c r="IOF3" s="238"/>
      <c r="IOG3" s="238"/>
      <c r="IOH3" s="238"/>
      <c r="IOI3" s="238"/>
      <c r="IOJ3" s="238"/>
      <c r="IOK3" s="238"/>
      <c r="IOL3" s="238"/>
      <c r="IOM3" s="238"/>
      <c r="ION3" s="238"/>
      <c r="IOO3" s="238"/>
      <c r="IOP3" s="238"/>
      <c r="IOQ3" s="238"/>
      <c r="IOR3" s="238"/>
      <c r="IOS3" s="238"/>
      <c r="IOT3" s="238"/>
      <c r="IOU3" s="238"/>
      <c r="IOV3" s="238"/>
      <c r="IOW3" s="238"/>
      <c r="IOX3" s="238"/>
      <c r="IOY3" s="238"/>
      <c r="IOZ3" s="238"/>
      <c r="IPA3" s="238"/>
      <c r="IPB3" s="238"/>
      <c r="IPC3" s="238"/>
      <c r="IPD3" s="238"/>
      <c r="IPE3" s="238"/>
      <c r="IPF3" s="238"/>
      <c r="IPG3" s="238"/>
      <c r="IPH3" s="238"/>
      <c r="IPI3" s="238"/>
      <c r="IPJ3" s="238"/>
      <c r="IPK3" s="238"/>
      <c r="IPL3" s="238"/>
      <c r="IPM3" s="238"/>
      <c r="IPN3" s="238"/>
      <c r="IPO3" s="238"/>
      <c r="IPP3" s="238"/>
      <c r="IPQ3" s="238"/>
      <c r="IPR3" s="238"/>
      <c r="IPS3" s="238"/>
      <c r="IPT3" s="238"/>
      <c r="IPU3" s="238"/>
      <c r="IPV3" s="238"/>
      <c r="IPW3" s="238"/>
      <c r="IPX3" s="238"/>
      <c r="IPY3" s="238"/>
      <c r="IPZ3" s="238"/>
      <c r="IQA3" s="238"/>
      <c r="IQB3" s="238"/>
      <c r="IQC3" s="238"/>
      <c r="IQD3" s="238"/>
      <c r="IQE3" s="238"/>
      <c r="IQF3" s="238"/>
      <c r="IQG3" s="238"/>
      <c r="IQH3" s="238"/>
      <c r="IQI3" s="238"/>
      <c r="IQJ3" s="238"/>
      <c r="IQK3" s="238"/>
      <c r="IQL3" s="238"/>
      <c r="IQM3" s="238"/>
      <c r="IQN3" s="238"/>
      <c r="IQO3" s="238"/>
      <c r="IQP3" s="238"/>
      <c r="IQQ3" s="238"/>
      <c r="IQR3" s="238"/>
      <c r="IQS3" s="238"/>
      <c r="IQT3" s="238"/>
      <c r="IQU3" s="238"/>
      <c r="IQV3" s="238"/>
      <c r="IQW3" s="238"/>
      <c r="IQX3" s="238"/>
      <c r="IQY3" s="238"/>
      <c r="IQZ3" s="238"/>
      <c r="IRA3" s="238"/>
      <c r="IRB3" s="238"/>
      <c r="IRC3" s="238"/>
      <c r="IRD3" s="238"/>
      <c r="IRE3" s="238"/>
      <c r="IRF3" s="238"/>
      <c r="IRG3" s="238"/>
      <c r="IRH3" s="238"/>
      <c r="IRI3" s="238"/>
      <c r="IRJ3" s="238"/>
      <c r="IRK3" s="238"/>
      <c r="IRL3" s="238"/>
      <c r="IRM3" s="238"/>
      <c r="IRN3" s="238"/>
      <c r="IRO3" s="238"/>
      <c r="IRP3" s="238"/>
      <c r="IRQ3" s="238"/>
      <c r="IRR3" s="238"/>
      <c r="IRS3" s="238"/>
      <c r="IRT3" s="238"/>
      <c r="IRU3" s="238"/>
      <c r="IRV3" s="238"/>
      <c r="IRW3" s="238"/>
      <c r="IRX3" s="238"/>
      <c r="IRY3" s="238"/>
      <c r="IRZ3" s="238"/>
      <c r="ISA3" s="238"/>
      <c r="ISB3" s="238"/>
      <c r="ISC3" s="238"/>
      <c r="ISD3" s="238"/>
      <c r="ISE3" s="238"/>
      <c r="ISF3" s="238"/>
      <c r="ISG3" s="238"/>
      <c r="ISH3" s="238"/>
      <c r="ISI3" s="238"/>
      <c r="ISJ3" s="238"/>
      <c r="ISK3" s="238"/>
      <c r="ISL3" s="238"/>
      <c r="ISM3" s="238"/>
      <c r="ISN3" s="238"/>
      <c r="ISO3" s="238"/>
      <c r="ISP3" s="238"/>
      <c r="ISQ3" s="238"/>
      <c r="ISR3" s="238"/>
      <c r="ISS3" s="238"/>
      <c r="IST3" s="238"/>
      <c r="ISU3" s="238"/>
      <c r="ISV3" s="238"/>
      <c r="ISW3" s="238"/>
      <c r="ISX3" s="238"/>
      <c r="ISY3" s="238"/>
      <c r="ISZ3" s="238"/>
      <c r="ITA3" s="238"/>
      <c r="ITB3" s="238"/>
      <c r="ITC3" s="238"/>
      <c r="ITD3" s="238"/>
      <c r="ITE3" s="238"/>
      <c r="ITF3" s="238"/>
      <c r="ITG3" s="238"/>
      <c r="ITH3" s="238"/>
      <c r="ITI3" s="238"/>
      <c r="ITJ3" s="238"/>
      <c r="ITK3" s="238"/>
      <c r="ITL3" s="238"/>
      <c r="ITM3" s="238"/>
      <c r="ITN3" s="238"/>
      <c r="ITO3" s="238"/>
      <c r="ITP3" s="238"/>
      <c r="ITQ3" s="238"/>
      <c r="ITR3" s="238"/>
      <c r="ITS3" s="238"/>
      <c r="ITT3" s="238"/>
      <c r="ITU3" s="238"/>
      <c r="ITV3" s="238"/>
      <c r="ITW3" s="238"/>
      <c r="ITX3" s="238"/>
      <c r="ITY3" s="238"/>
      <c r="ITZ3" s="238"/>
      <c r="IUA3" s="238"/>
      <c r="IUB3" s="238"/>
      <c r="IUC3" s="238"/>
      <c r="IUD3" s="238"/>
      <c r="IUE3" s="238"/>
      <c r="IUF3" s="238"/>
      <c r="IUG3" s="238"/>
      <c r="IUH3" s="238"/>
      <c r="IUI3" s="238"/>
      <c r="IUJ3" s="238"/>
      <c r="IUK3" s="238"/>
      <c r="IUL3" s="238"/>
      <c r="IUM3" s="238"/>
      <c r="IUN3" s="238"/>
      <c r="IUO3" s="238"/>
      <c r="IUP3" s="238"/>
      <c r="IUQ3" s="238"/>
      <c r="IUR3" s="238"/>
      <c r="IUS3" s="238"/>
      <c r="IUT3" s="238"/>
      <c r="IUU3" s="238"/>
      <c r="IUV3" s="238"/>
      <c r="IUW3" s="238"/>
      <c r="IUX3" s="238"/>
      <c r="IUY3" s="238"/>
      <c r="IUZ3" s="238"/>
      <c r="IVA3" s="238"/>
      <c r="IVB3" s="238"/>
      <c r="IVC3" s="238"/>
      <c r="IVD3" s="238"/>
      <c r="IVE3" s="238"/>
      <c r="IVF3" s="238"/>
      <c r="IVG3" s="238"/>
      <c r="IVH3" s="238"/>
      <c r="IVI3" s="238"/>
      <c r="IVJ3" s="238"/>
      <c r="IVK3" s="238"/>
      <c r="IVL3" s="238"/>
      <c r="IVM3" s="238"/>
      <c r="IVN3" s="238"/>
      <c r="IVO3" s="238"/>
      <c r="IVP3" s="238"/>
      <c r="IVQ3" s="238"/>
      <c r="IVR3" s="238"/>
      <c r="IVS3" s="238"/>
      <c r="IVT3" s="238"/>
      <c r="IVU3" s="238"/>
      <c r="IVV3" s="238"/>
      <c r="IVW3" s="238"/>
      <c r="IVX3" s="238"/>
      <c r="IVY3" s="238"/>
      <c r="IVZ3" s="238"/>
      <c r="IWA3" s="238"/>
      <c r="IWB3" s="238"/>
      <c r="IWC3" s="238"/>
      <c r="IWD3" s="238"/>
      <c r="IWE3" s="238"/>
      <c r="IWF3" s="238"/>
      <c r="IWG3" s="238"/>
      <c r="IWH3" s="238"/>
      <c r="IWI3" s="238"/>
      <c r="IWJ3" s="238"/>
      <c r="IWK3" s="238"/>
      <c r="IWL3" s="238"/>
      <c r="IWM3" s="238"/>
      <c r="IWN3" s="238"/>
      <c r="IWO3" s="238"/>
      <c r="IWP3" s="238"/>
      <c r="IWQ3" s="238"/>
      <c r="IWR3" s="238"/>
      <c r="IWS3" s="238"/>
      <c r="IWT3" s="238"/>
      <c r="IWU3" s="238"/>
      <c r="IWV3" s="238"/>
      <c r="IWW3" s="238"/>
      <c r="IWX3" s="238"/>
      <c r="IWY3" s="238"/>
      <c r="IWZ3" s="238"/>
      <c r="IXA3" s="238"/>
      <c r="IXB3" s="238"/>
      <c r="IXC3" s="238"/>
      <c r="IXD3" s="238"/>
      <c r="IXE3" s="238"/>
      <c r="IXF3" s="238"/>
      <c r="IXG3" s="238"/>
      <c r="IXH3" s="238"/>
      <c r="IXI3" s="238"/>
      <c r="IXJ3" s="238"/>
      <c r="IXK3" s="238"/>
      <c r="IXL3" s="238"/>
      <c r="IXM3" s="238"/>
      <c r="IXN3" s="238"/>
      <c r="IXO3" s="238"/>
      <c r="IXP3" s="238"/>
      <c r="IXQ3" s="238"/>
      <c r="IXR3" s="238"/>
      <c r="IXS3" s="238"/>
      <c r="IXT3" s="238"/>
      <c r="IXU3" s="238"/>
      <c r="IXV3" s="238"/>
      <c r="IXW3" s="238"/>
      <c r="IXX3" s="238"/>
      <c r="IXY3" s="238"/>
      <c r="IXZ3" s="238"/>
      <c r="IYA3" s="238"/>
      <c r="IYB3" s="238"/>
      <c r="IYC3" s="238"/>
      <c r="IYD3" s="238"/>
      <c r="IYE3" s="238"/>
      <c r="IYF3" s="238"/>
      <c r="IYG3" s="238"/>
      <c r="IYH3" s="238"/>
      <c r="IYI3" s="238"/>
      <c r="IYJ3" s="238"/>
      <c r="IYK3" s="238"/>
      <c r="IYL3" s="238"/>
      <c r="IYM3" s="238"/>
      <c r="IYN3" s="238"/>
      <c r="IYO3" s="238"/>
      <c r="IYP3" s="238"/>
      <c r="IYQ3" s="238"/>
      <c r="IYR3" s="238"/>
      <c r="IYS3" s="238"/>
      <c r="IYT3" s="238"/>
      <c r="IYU3" s="238"/>
      <c r="IYV3" s="238"/>
      <c r="IYW3" s="238"/>
      <c r="IYX3" s="238"/>
      <c r="IYY3" s="238"/>
      <c r="IYZ3" s="238"/>
      <c r="IZA3" s="238"/>
      <c r="IZB3" s="238"/>
      <c r="IZC3" s="238"/>
      <c r="IZD3" s="238"/>
      <c r="IZE3" s="238"/>
      <c r="IZF3" s="238"/>
      <c r="IZG3" s="238"/>
      <c r="IZH3" s="238"/>
      <c r="IZI3" s="238"/>
      <c r="IZJ3" s="238"/>
      <c r="IZK3" s="238"/>
      <c r="IZL3" s="238"/>
      <c r="IZM3" s="238"/>
      <c r="IZN3" s="238"/>
      <c r="IZO3" s="238"/>
      <c r="IZP3" s="238"/>
      <c r="IZQ3" s="238"/>
      <c r="IZR3" s="238"/>
      <c r="IZS3" s="238"/>
      <c r="IZT3" s="238"/>
      <c r="IZU3" s="238"/>
      <c r="IZV3" s="238"/>
      <c r="IZW3" s="238"/>
      <c r="IZX3" s="238"/>
      <c r="IZY3" s="238"/>
      <c r="IZZ3" s="238"/>
      <c r="JAA3" s="238"/>
      <c r="JAB3" s="238"/>
      <c r="JAC3" s="238"/>
      <c r="JAD3" s="238"/>
      <c r="JAE3" s="238"/>
      <c r="JAF3" s="238"/>
      <c r="JAG3" s="238"/>
      <c r="JAH3" s="238"/>
      <c r="JAI3" s="238"/>
      <c r="JAJ3" s="238"/>
      <c r="JAK3" s="238"/>
      <c r="JAL3" s="238"/>
      <c r="JAM3" s="238"/>
      <c r="JAN3" s="238"/>
      <c r="JAO3" s="238"/>
      <c r="JAP3" s="238"/>
      <c r="JAQ3" s="238"/>
      <c r="JAR3" s="238"/>
      <c r="JAS3" s="238"/>
      <c r="JAT3" s="238"/>
      <c r="JAU3" s="238"/>
      <c r="JAV3" s="238"/>
      <c r="JAW3" s="238"/>
      <c r="JAX3" s="238"/>
      <c r="JAY3" s="238"/>
      <c r="JAZ3" s="238"/>
      <c r="JBA3" s="238"/>
      <c r="JBB3" s="238"/>
      <c r="JBC3" s="238"/>
      <c r="JBD3" s="238"/>
      <c r="JBE3" s="238"/>
      <c r="JBF3" s="238"/>
      <c r="JBG3" s="238"/>
      <c r="JBH3" s="238"/>
      <c r="JBI3" s="238"/>
      <c r="JBJ3" s="238"/>
      <c r="JBK3" s="238"/>
      <c r="JBL3" s="238"/>
      <c r="JBM3" s="238"/>
      <c r="JBN3" s="238"/>
      <c r="JBO3" s="238"/>
      <c r="JBP3" s="238"/>
      <c r="JBQ3" s="238"/>
      <c r="JBR3" s="238"/>
      <c r="JBS3" s="238"/>
      <c r="JBT3" s="238"/>
      <c r="JBU3" s="238"/>
      <c r="JBV3" s="238"/>
      <c r="JBW3" s="238"/>
      <c r="JBX3" s="238"/>
      <c r="JBY3" s="238"/>
      <c r="JBZ3" s="238"/>
      <c r="JCA3" s="238"/>
      <c r="JCB3" s="238"/>
      <c r="JCC3" s="238"/>
      <c r="JCD3" s="238"/>
      <c r="JCE3" s="238"/>
      <c r="JCF3" s="238"/>
      <c r="JCG3" s="238"/>
      <c r="JCH3" s="238"/>
      <c r="JCI3" s="238"/>
      <c r="JCJ3" s="238"/>
      <c r="JCK3" s="238"/>
      <c r="JCL3" s="238"/>
      <c r="JCM3" s="238"/>
      <c r="JCN3" s="238"/>
      <c r="JCO3" s="238"/>
      <c r="JCP3" s="238"/>
      <c r="JCQ3" s="238"/>
      <c r="JCR3" s="238"/>
      <c r="JCS3" s="238"/>
      <c r="JCT3" s="238"/>
      <c r="JCU3" s="238"/>
      <c r="JCV3" s="238"/>
      <c r="JCW3" s="238"/>
      <c r="JCX3" s="238"/>
      <c r="JCY3" s="238"/>
      <c r="JCZ3" s="238"/>
      <c r="JDA3" s="238"/>
      <c r="JDB3" s="238"/>
      <c r="JDC3" s="238"/>
      <c r="JDD3" s="238"/>
      <c r="JDE3" s="238"/>
      <c r="JDF3" s="238"/>
      <c r="JDG3" s="238"/>
      <c r="JDH3" s="238"/>
      <c r="JDI3" s="238"/>
      <c r="JDJ3" s="238"/>
      <c r="JDK3" s="238"/>
      <c r="JDL3" s="238"/>
      <c r="JDM3" s="238"/>
      <c r="JDN3" s="238"/>
      <c r="JDO3" s="238"/>
      <c r="JDP3" s="238"/>
      <c r="JDQ3" s="238"/>
      <c r="JDR3" s="238"/>
      <c r="JDS3" s="238"/>
      <c r="JDT3" s="238"/>
      <c r="JDU3" s="238"/>
      <c r="JDV3" s="238"/>
      <c r="JDW3" s="238"/>
      <c r="JDX3" s="238"/>
      <c r="JDY3" s="238"/>
      <c r="JDZ3" s="238"/>
      <c r="JEA3" s="238"/>
      <c r="JEB3" s="238"/>
      <c r="JEC3" s="238"/>
      <c r="JED3" s="238"/>
      <c r="JEE3" s="238"/>
      <c r="JEF3" s="238"/>
      <c r="JEG3" s="238"/>
      <c r="JEH3" s="238"/>
      <c r="JEI3" s="238"/>
      <c r="JEJ3" s="238"/>
      <c r="JEK3" s="238"/>
      <c r="JEL3" s="238"/>
      <c r="JEM3" s="238"/>
      <c r="JEN3" s="238"/>
      <c r="JEO3" s="238"/>
      <c r="JEP3" s="238"/>
      <c r="JEQ3" s="238"/>
      <c r="JER3" s="238"/>
      <c r="JES3" s="238"/>
      <c r="JET3" s="238"/>
      <c r="JEU3" s="238"/>
      <c r="JEV3" s="238"/>
      <c r="JEW3" s="238"/>
      <c r="JEX3" s="238"/>
      <c r="JEY3" s="238"/>
      <c r="JEZ3" s="238"/>
      <c r="JFA3" s="238"/>
      <c r="JFB3" s="238"/>
      <c r="JFC3" s="238"/>
      <c r="JFD3" s="238"/>
      <c r="JFE3" s="238"/>
      <c r="JFF3" s="238"/>
      <c r="JFG3" s="238"/>
      <c r="JFH3" s="238"/>
      <c r="JFI3" s="238"/>
      <c r="JFJ3" s="238"/>
      <c r="JFK3" s="238"/>
      <c r="JFL3" s="238"/>
      <c r="JFM3" s="238"/>
      <c r="JFN3" s="238"/>
      <c r="JFO3" s="238"/>
      <c r="JFP3" s="238"/>
      <c r="JFQ3" s="238"/>
      <c r="JFR3" s="238"/>
      <c r="JFS3" s="238"/>
      <c r="JFT3" s="238"/>
      <c r="JFU3" s="238"/>
      <c r="JFV3" s="238"/>
      <c r="JFW3" s="238"/>
      <c r="JFX3" s="238"/>
      <c r="JFY3" s="238"/>
      <c r="JFZ3" s="238"/>
      <c r="JGA3" s="238"/>
      <c r="JGB3" s="238"/>
      <c r="JGC3" s="238"/>
      <c r="JGD3" s="238"/>
      <c r="JGE3" s="238"/>
      <c r="JGF3" s="238"/>
      <c r="JGG3" s="238"/>
      <c r="JGH3" s="238"/>
      <c r="JGI3" s="238"/>
      <c r="JGJ3" s="238"/>
      <c r="JGK3" s="238"/>
      <c r="JGL3" s="238"/>
      <c r="JGM3" s="238"/>
      <c r="JGN3" s="238"/>
      <c r="JGO3" s="238"/>
      <c r="JGP3" s="238"/>
      <c r="JGQ3" s="238"/>
      <c r="JGR3" s="238"/>
      <c r="JGS3" s="238"/>
      <c r="JGT3" s="238"/>
      <c r="JGU3" s="238"/>
      <c r="JGV3" s="238"/>
      <c r="JGW3" s="238"/>
      <c r="JGX3" s="238"/>
      <c r="JGY3" s="238"/>
      <c r="JGZ3" s="238"/>
      <c r="JHA3" s="238"/>
      <c r="JHB3" s="238"/>
      <c r="JHC3" s="238"/>
      <c r="JHD3" s="238"/>
      <c r="JHE3" s="238"/>
      <c r="JHF3" s="238"/>
      <c r="JHG3" s="238"/>
      <c r="JHH3" s="238"/>
      <c r="JHI3" s="238"/>
      <c r="JHJ3" s="238"/>
      <c r="JHK3" s="238"/>
      <c r="JHL3" s="238"/>
      <c r="JHM3" s="238"/>
      <c r="JHN3" s="238"/>
      <c r="JHO3" s="238"/>
      <c r="JHP3" s="238"/>
      <c r="JHQ3" s="238"/>
      <c r="JHR3" s="238"/>
      <c r="JHS3" s="238"/>
      <c r="JHT3" s="238"/>
      <c r="JHU3" s="238"/>
      <c r="JHV3" s="238"/>
      <c r="JHW3" s="238"/>
      <c r="JHX3" s="238"/>
      <c r="JHY3" s="238"/>
      <c r="JHZ3" s="238"/>
      <c r="JIA3" s="238"/>
      <c r="JIB3" s="238"/>
      <c r="JIC3" s="238"/>
      <c r="JID3" s="238"/>
      <c r="JIE3" s="238"/>
      <c r="JIF3" s="238"/>
      <c r="JIG3" s="238"/>
      <c r="JIH3" s="238"/>
      <c r="JII3" s="238"/>
      <c r="JIJ3" s="238"/>
      <c r="JIK3" s="238"/>
      <c r="JIL3" s="238"/>
      <c r="JIM3" s="238"/>
      <c r="JIN3" s="238"/>
      <c r="JIO3" s="238"/>
      <c r="JIP3" s="238"/>
      <c r="JIQ3" s="238"/>
      <c r="JIR3" s="238"/>
      <c r="JIS3" s="238"/>
      <c r="JIT3" s="238"/>
      <c r="JIU3" s="238"/>
      <c r="JIV3" s="238"/>
      <c r="JIW3" s="238"/>
      <c r="JIX3" s="238"/>
      <c r="JIY3" s="238"/>
      <c r="JIZ3" s="238"/>
      <c r="JJA3" s="238"/>
      <c r="JJB3" s="238"/>
      <c r="JJC3" s="238"/>
      <c r="JJD3" s="238"/>
      <c r="JJE3" s="238"/>
      <c r="JJF3" s="238"/>
      <c r="JJG3" s="238"/>
      <c r="JJH3" s="238"/>
      <c r="JJI3" s="238"/>
      <c r="JJJ3" s="238"/>
      <c r="JJK3" s="238"/>
      <c r="JJL3" s="238"/>
      <c r="JJM3" s="238"/>
      <c r="JJN3" s="238"/>
      <c r="JJO3" s="238"/>
      <c r="JJP3" s="238"/>
      <c r="JJQ3" s="238"/>
      <c r="JJR3" s="238"/>
      <c r="JJS3" s="238"/>
      <c r="JJT3" s="238"/>
      <c r="JJU3" s="238"/>
      <c r="JJV3" s="238"/>
      <c r="JJW3" s="238"/>
      <c r="JJX3" s="238"/>
      <c r="JJY3" s="238"/>
      <c r="JJZ3" s="238"/>
      <c r="JKA3" s="238"/>
      <c r="JKB3" s="238"/>
      <c r="JKC3" s="238"/>
      <c r="JKD3" s="238"/>
      <c r="JKE3" s="238"/>
      <c r="JKF3" s="238"/>
      <c r="JKG3" s="238"/>
      <c r="JKH3" s="238"/>
      <c r="JKI3" s="238"/>
      <c r="JKJ3" s="238"/>
      <c r="JKK3" s="238"/>
      <c r="JKL3" s="238"/>
      <c r="JKM3" s="238"/>
      <c r="JKN3" s="238"/>
      <c r="JKO3" s="238"/>
      <c r="JKP3" s="238"/>
      <c r="JKQ3" s="238"/>
      <c r="JKR3" s="238"/>
      <c r="JKS3" s="238"/>
      <c r="JKT3" s="238"/>
      <c r="JKU3" s="238"/>
      <c r="JKV3" s="238"/>
      <c r="JKW3" s="238"/>
      <c r="JKX3" s="238"/>
      <c r="JKY3" s="238"/>
      <c r="JKZ3" s="238"/>
      <c r="JLA3" s="238"/>
      <c r="JLB3" s="238"/>
      <c r="JLC3" s="238"/>
      <c r="JLD3" s="238"/>
      <c r="JLE3" s="238"/>
      <c r="JLF3" s="238"/>
      <c r="JLG3" s="238"/>
      <c r="JLH3" s="238"/>
      <c r="JLI3" s="238"/>
      <c r="JLJ3" s="238"/>
      <c r="JLK3" s="238"/>
      <c r="JLL3" s="238"/>
      <c r="JLM3" s="238"/>
      <c r="JLN3" s="238"/>
      <c r="JLO3" s="238"/>
      <c r="JLP3" s="238"/>
      <c r="JLQ3" s="238"/>
      <c r="JLR3" s="238"/>
      <c r="JLS3" s="238"/>
      <c r="JLT3" s="238"/>
      <c r="JLU3" s="238"/>
      <c r="JLV3" s="238"/>
      <c r="JLW3" s="238"/>
      <c r="JLX3" s="238"/>
      <c r="JLY3" s="238"/>
      <c r="JLZ3" s="238"/>
      <c r="JMA3" s="238"/>
      <c r="JMB3" s="238"/>
      <c r="JMC3" s="238"/>
      <c r="JMD3" s="238"/>
      <c r="JME3" s="238"/>
      <c r="JMF3" s="238"/>
      <c r="JMG3" s="238"/>
      <c r="JMH3" s="238"/>
      <c r="JMI3" s="238"/>
      <c r="JMJ3" s="238"/>
      <c r="JMK3" s="238"/>
      <c r="JML3" s="238"/>
      <c r="JMM3" s="238"/>
      <c r="JMN3" s="238"/>
      <c r="JMO3" s="238"/>
      <c r="JMP3" s="238"/>
      <c r="JMQ3" s="238"/>
      <c r="JMR3" s="238"/>
      <c r="JMS3" s="238"/>
      <c r="JMT3" s="238"/>
      <c r="JMU3" s="238"/>
      <c r="JMV3" s="238"/>
      <c r="JMW3" s="238"/>
      <c r="JMX3" s="238"/>
      <c r="JMY3" s="238"/>
      <c r="JMZ3" s="238"/>
      <c r="JNA3" s="238"/>
      <c r="JNB3" s="238"/>
      <c r="JNC3" s="238"/>
      <c r="JND3" s="238"/>
      <c r="JNE3" s="238"/>
      <c r="JNF3" s="238"/>
      <c r="JNG3" s="238"/>
      <c r="JNH3" s="238"/>
      <c r="JNI3" s="238"/>
      <c r="JNJ3" s="238"/>
      <c r="JNK3" s="238"/>
      <c r="JNL3" s="238"/>
      <c r="JNM3" s="238"/>
      <c r="JNN3" s="238"/>
      <c r="JNO3" s="238"/>
      <c r="JNP3" s="238"/>
      <c r="JNQ3" s="238"/>
      <c r="JNR3" s="238"/>
      <c r="JNS3" s="238"/>
      <c r="JNT3" s="238"/>
      <c r="JNU3" s="238"/>
      <c r="JNV3" s="238"/>
      <c r="JNW3" s="238"/>
      <c r="JNX3" s="238"/>
      <c r="JNY3" s="238"/>
      <c r="JNZ3" s="238"/>
      <c r="JOA3" s="238"/>
      <c r="JOB3" s="238"/>
      <c r="JOC3" s="238"/>
      <c r="JOD3" s="238"/>
      <c r="JOE3" s="238"/>
      <c r="JOF3" s="238"/>
      <c r="JOG3" s="238"/>
      <c r="JOH3" s="238"/>
      <c r="JOI3" s="238"/>
      <c r="JOJ3" s="238"/>
      <c r="JOK3" s="238"/>
      <c r="JOL3" s="238"/>
      <c r="JOM3" s="238"/>
      <c r="JON3" s="238"/>
      <c r="JOO3" s="238"/>
      <c r="JOP3" s="238"/>
      <c r="JOQ3" s="238"/>
      <c r="JOR3" s="238"/>
      <c r="JOS3" s="238"/>
      <c r="JOT3" s="238"/>
      <c r="JOU3" s="238"/>
      <c r="JOV3" s="238"/>
      <c r="JOW3" s="238"/>
      <c r="JOX3" s="238"/>
      <c r="JOY3" s="238"/>
      <c r="JOZ3" s="238"/>
      <c r="JPA3" s="238"/>
      <c r="JPB3" s="238"/>
      <c r="JPC3" s="238"/>
      <c r="JPD3" s="238"/>
      <c r="JPE3" s="238"/>
      <c r="JPF3" s="238"/>
      <c r="JPG3" s="238"/>
      <c r="JPH3" s="238"/>
      <c r="JPI3" s="238"/>
      <c r="JPJ3" s="238"/>
      <c r="JPK3" s="238"/>
      <c r="JPL3" s="238"/>
      <c r="JPM3" s="238"/>
      <c r="JPN3" s="238"/>
      <c r="JPO3" s="238"/>
      <c r="JPP3" s="238"/>
      <c r="JPQ3" s="238"/>
      <c r="JPR3" s="238"/>
      <c r="JPS3" s="238"/>
      <c r="JPT3" s="238"/>
      <c r="JPU3" s="238"/>
      <c r="JPV3" s="238"/>
      <c r="JPW3" s="238"/>
      <c r="JPX3" s="238"/>
      <c r="JPY3" s="238"/>
      <c r="JPZ3" s="238"/>
      <c r="JQA3" s="238"/>
      <c r="JQB3" s="238"/>
      <c r="JQC3" s="238"/>
      <c r="JQD3" s="238"/>
      <c r="JQE3" s="238"/>
      <c r="JQF3" s="238"/>
      <c r="JQG3" s="238"/>
      <c r="JQH3" s="238"/>
      <c r="JQI3" s="238"/>
      <c r="JQJ3" s="238"/>
      <c r="JQK3" s="238"/>
      <c r="JQL3" s="238"/>
      <c r="JQM3" s="238"/>
      <c r="JQN3" s="238"/>
      <c r="JQO3" s="238"/>
      <c r="JQP3" s="238"/>
      <c r="JQQ3" s="238"/>
      <c r="JQR3" s="238"/>
      <c r="JQS3" s="238"/>
      <c r="JQT3" s="238"/>
      <c r="JQU3" s="238"/>
      <c r="JQV3" s="238"/>
      <c r="JQW3" s="238"/>
      <c r="JQX3" s="238"/>
      <c r="JQY3" s="238"/>
      <c r="JQZ3" s="238"/>
      <c r="JRA3" s="238"/>
      <c r="JRB3" s="238"/>
      <c r="JRC3" s="238"/>
      <c r="JRD3" s="238"/>
      <c r="JRE3" s="238"/>
      <c r="JRF3" s="238"/>
      <c r="JRG3" s="238"/>
      <c r="JRH3" s="238"/>
      <c r="JRI3" s="238"/>
      <c r="JRJ3" s="238"/>
      <c r="JRK3" s="238"/>
      <c r="JRL3" s="238"/>
      <c r="JRM3" s="238"/>
      <c r="JRN3" s="238"/>
      <c r="JRO3" s="238"/>
      <c r="JRP3" s="238"/>
      <c r="JRQ3" s="238"/>
      <c r="JRR3" s="238"/>
      <c r="JRS3" s="238"/>
      <c r="JRT3" s="238"/>
      <c r="JRU3" s="238"/>
      <c r="JRV3" s="238"/>
      <c r="JRW3" s="238"/>
      <c r="JRX3" s="238"/>
      <c r="JRY3" s="238"/>
      <c r="JRZ3" s="238"/>
      <c r="JSA3" s="238"/>
      <c r="JSB3" s="238"/>
      <c r="JSC3" s="238"/>
      <c r="JSD3" s="238"/>
      <c r="JSE3" s="238"/>
      <c r="JSF3" s="238"/>
      <c r="JSG3" s="238"/>
      <c r="JSH3" s="238"/>
      <c r="JSI3" s="238"/>
      <c r="JSJ3" s="238"/>
      <c r="JSK3" s="238"/>
      <c r="JSL3" s="238"/>
      <c r="JSM3" s="238"/>
      <c r="JSN3" s="238"/>
      <c r="JSO3" s="238"/>
      <c r="JSP3" s="238"/>
      <c r="JSQ3" s="238"/>
      <c r="JSR3" s="238"/>
      <c r="JSS3" s="238"/>
      <c r="JST3" s="238"/>
      <c r="JSU3" s="238"/>
      <c r="JSV3" s="238"/>
      <c r="JSW3" s="238"/>
      <c r="JSX3" s="238"/>
      <c r="JSY3" s="238"/>
      <c r="JSZ3" s="238"/>
      <c r="JTA3" s="238"/>
      <c r="JTB3" s="238"/>
      <c r="JTC3" s="238"/>
      <c r="JTD3" s="238"/>
      <c r="JTE3" s="238"/>
      <c r="JTF3" s="238"/>
      <c r="JTG3" s="238"/>
      <c r="JTH3" s="238"/>
      <c r="JTI3" s="238"/>
      <c r="JTJ3" s="238"/>
      <c r="JTK3" s="238"/>
      <c r="JTL3" s="238"/>
      <c r="JTM3" s="238"/>
      <c r="JTN3" s="238"/>
      <c r="JTO3" s="238"/>
      <c r="JTP3" s="238"/>
      <c r="JTQ3" s="238"/>
      <c r="JTR3" s="238"/>
      <c r="JTS3" s="238"/>
      <c r="JTT3" s="238"/>
      <c r="JTU3" s="238"/>
      <c r="JTV3" s="238"/>
      <c r="JTW3" s="238"/>
      <c r="JTX3" s="238"/>
      <c r="JTY3" s="238"/>
      <c r="JTZ3" s="238"/>
      <c r="JUA3" s="238"/>
      <c r="JUB3" s="238"/>
      <c r="JUC3" s="238"/>
      <c r="JUD3" s="238"/>
      <c r="JUE3" s="238"/>
      <c r="JUF3" s="238"/>
      <c r="JUG3" s="238"/>
      <c r="JUH3" s="238"/>
      <c r="JUI3" s="238"/>
      <c r="JUJ3" s="238"/>
      <c r="JUK3" s="238"/>
      <c r="JUL3" s="238"/>
      <c r="JUM3" s="238"/>
      <c r="JUN3" s="238"/>
      <c r="JUO3" s="238"/>
      <c r="JUP3" s="238"/>
      <c r="JUQ3" s="238"/>
      <c r="JUR3" s="238"/>
      <c r="JUS3" s="238"/>
      <c r="JUT3" s="238"/>
      <c r="JUU3" s="238"/>
      <c r="JUV3" s="238"/>
      <c r="JUW3" s="238"/>
      <c r="JUX3" s="238"/>
      <c r="JUY3" s="238"/>
      <c r="JUZ3" s="238"/>
      <c r="JVA3" s="238"/>
      <c r="JVB3" s="238"/>
      <c r="JVC3" s="238"/>
      <c r="JVD3" s="238"/>
      <c r="JVE3" s="238"/>
      <c r="JVF3" s="238"/>
      <c r="JVG3" s="238"/>
      <c r="JVH3" s="238"/>
      <c r="JVI3" s="238"/>
      <c r="JVJ3" s="238"/>
      <c r="JVK3" s="238"/>
      <c r="JVL3" s="238"/>
      <c r="JVM3" s="238"/>
      <c r="JVN3" s="238"/>
      <c r="JVO3" s="238"/>
      <c r="JVP3" s="238"/>
      <c r="JVQ3" s="238"/>
      <c r="JVR3" s="238"/>
      <c r="JVS3" s="238"/>
      <c r="JVT3" s="238"/>
      <c r="JVU3" s="238"/>
      <c r="JVV3" s="238"/>
      <c r="JVW3" s="238"/>
      <c r="JVX3" s="238"/>
      <c r="JVY3" s="238"/>
      <c r="JVZ3" s="238"/>
      <c r="JWA3" s="238"/>
      <c r="JWB3" s="238"/>
      <c r="JWC3" s="238"/>
      <c r="JWD3" s="238"/>
      <c r="JWE3" s="238"/>
      <c r="JWF3" s="238"/>
      <c r="JWG3" s="238"/>
      <c r="JWH3" s="238"/>
      <c r="JWI3" s="238"/>
      <c r="JWJ3" s="238"/>
      <c r="JWK3" s="238"/>
      <c r="JWL3" s="238"/>
      <c r="JWM3" s="238"/>
      <c r="JWN3" s="238"/>
      <c r="JWO3" s="238"/>
      <c r="JWP3" s="238"/>
      <c r="JWQ3" s="238"/>
      <c r="JWR3" s="238"/>
      <c r="JWS3" s="238"/>
      <c r="JWT3" s="238"/>
      <c r="JWU3" s="238"/>
      <c r="JWV3" s="238"/>
      <c r="JWW3" s="238"/>
      <c r="JWX3" s="238"/>
      <c r="JWY3" s="238"/>
      <c r="JWZ3" s="238"/>
      <c r="JXA3" s="238"/>
      <c r="JXB3" s="238"/>
      <c r="JXC3" s="238"/>
      <c r="JXD3" s="238"/>
      <c r="JXE3" s="238"/>
      <c r="JXF3" s="238"/>
      <c r="JXG3" s="238"/>
      <c r="JXH3" s="238"/>
      <c r="JXI3" s="238"/>
      <c r="JXJ3" s="238"/>
      <c r="JXK3" s="238"/>
      <c r="JXL3" s="238"/>
      <c r="JXM3" s="238"/>
      <c r="JXN3" s="238"/>
      <c r="JXO3" s="238"/>
      <c r="JXP3" s="238"/>
      <c r="JXQ3" s="238"/>
      <c r="JXR3" s="238"/>
      <c r="JXS3" s="238"/>
      <c r="JXT3" s="238"/>
      <c r="JXU3" s="238"/>
      <c r="JXV3" s="238"/>
      <c r="JXW3" s="238"/>
      <c r="JXX3" s="238"/>
      <c r="JXY3" s="238"/>
      <c r="JXZ3" s="238"/>
      <c r="JYA3" s="238"/>
      <c r="JYB3" s="238"/>
      <c r="JYC3" s="238"/>
      <c r="JYD3" s="238"/>
      <c r="JYE3" s="238"/>
      <c r="JYF3" s="238"/>
      <c r="JYG3" s="238"/>
      <c r="JYH3" s="238"/>
      <c r="JYI3" s="238"/>
      <c r="JYJ3" s="238"/>
      <c r="JYK3" s="238"/>
      <c r="JYL3" s="238"/>
      <c r="JYM3" s="238"/>
      <c r="JYN3" s="238"/>
      <c r="JYO3" s="238"/>
      <c r="JYP3" s="238"/>
      <c r="JYQ3" s="238"/>
      <c r="JYR3" s="238"/>
      <c r="JYS3" s="238"/>
      <c r="JYT3" s="238"/>
      <c r="JYU3" s="238"/>
      <c r="JYV3" s="238"/>
      <c r="JYW3" s="238"/>
      <c r="JYX3" s="238"/>
      <c r="JYY3" s="238"/>
      <c r="JYZ3" s="238"/>
      <c r="JZA3" s="238"/>
      <c r="JZB3" s="238"/>
      <c r="JZC3" s="238"/>
      <c r="JZD3" s="238"/>
      <c r="JZE3" s="238"/>
      <c r="JZF3" s="238"/>
      <c r="JZG3" s="238"/>
      <c r="JZH3" s="238"/>
      <c r="JZI3" s="238"/>
      <c r="JZJ3" s="238"/>
      <c r="JZK3" s="238"/>
      <c r="JZL3" s="238"/>
      <c r="JZM3" s="238"/>
      <c r="JZN3" s="238"/>
      <c r="JZO3" s="238"/>
      <c r="JZP3" s="238"/>
      <c r="JZQ3" s="238"/>
      <c r="JZR3" s="238"/>
      <c r="JZS3" s="238"/>
      <c r="JZT3" s="238"/>
      <c r="JZU3" s="238"/>
      <c r="JZV3" s="238"/>
      <c r="JZW3" s="238"/>
      <c r="JZX3" s="238"/>
      <c r="JZY3" s="238"/>
      <c r="JZZ3" s="238"/>
      <c r="KAA3" s="238"/>
      <c r="KAB3" s="238"/>
      <c r="KAC3" s="238"/>
      <c r="KAD3" s="238"/>
      <c r="KAE3" s="238"/>
      <c r="KAF3" s="238"/>
      <c r="KAG3" s="238"/>
      <c r="KAH3" s="238"/>
      <c r="KAI3" s="238"/>
      <c r="KAJ3" s="238"/>
      <c r="KAK3" s="238"/>
      <c r="KAL3" s="238"/>
      <c r="KAM3" s="238"/>
      <c r="KAN3" s="238"/>
      <c r="KAO3" s="238"/>
      <c r="KAP3" s="238"/>
      <c r="KAQ3" s="238"/>
      <c r="KAR3" s="238"/>
      <c r="KAS3" s="238"/>
      <c r="KAT3" s="238"/>
      <c r="KAU3" s="238"/>
      <c r="KAV3" s="238"/>
      <c r="KAW3" s="238"/>
      <c r="KAX3" s="238"/>
      <c r="KAY3" s="238"/>
      <c r="KAZ3" s="238"/>
      <c r="KBA3" s="238"/>
      <c r="KBB3" s="238"/>
      <c r="KBC3" s="238"/>
      <c r="KBD3" s="238"/>
      <c r="KBE3" s="238"/>
      <c r="KBF3" s="238"/>
      <c r="KBG3" s="238"/>
      <c r="KBH3" s="238"/>
      <c r="KBI3" s="238"/>
      <c r="KBJ3" s="238"/>
      <c r="KBK3" s="238"/>
      <c r="KBL3" s="238"/>
      <c r="KBM3" s="238"/>
      <c r="KBN3" s="238"/>
      <c r="KBO3" s="238"/>
      <c r="KBP3" s="238"/>
      <c r="KBQ3" s="238"/>
      <c r="KBR3" s="238"/>
      <c r="KBS3" s="238"/>
      <c r="KBT3" s="238"/>
      <c r="KBU3" s="238"/>
      <c r="KBV3" s="238"/>
      <c r="KBW3" s="238"/>
      <c r="KBX3" s="238"/>
      <c r="KBY3" s="238"/>
      <c r="KBZ3" s="238"/>
      <c r="KCA3" s="238"/>
      <c r="KCB3" s="238"/>
      <c r="KCC3" s="238"/>
      <c r="KCD3" s="238"/>
      <c r="KCE3" s="238"/>
      <c r="KCF3" s="238"/>
      <c r="KCG3" s="238"/>
      <c r="KCH3" s="238"/>
      <c r="KCI3" s="238"/>
      <c r="KCJ3" s="238"/>
      <c r="KCK3" s="238"/>
      <c r="KCL3" s="238"/>
      <c r="KCM3" s="238"/>
      <c r="KCN3" s="238"/>
      <c r="KCO3" s="238"/>
      <c r="KCP3" s="238"/>
      <c r="KCQ3" s="238"/>
      <c r="KCR3" s="238"/>
      <c r="KCS3" s="238"/>
      <c r="KCT3" s="238"/>
      <c r="KCU3" s="238"/>
      <c r="KCV3" s="238"/>
      <c r="KCW3" s="238"/>
      <c r="KCX3" s="238"/>
      <c r="KCY3" s="238"/>
      <c r="KCZ3" s="238"/>
      <c r="KDA3" s="238"/>
      <c r="KDB3" s="238"/>
      <c r="KDC3" s="238"/>
      <c r="KDD3" s="238"/>
      <c r="KDE3" s="238"/>
      <c r="KDF3" s="238"/>
      <c r="KDG3" s="238"/>
      <c r="KDH3" s="238"/>
      <c r="KDI3" s="238"/>
      <c r="KDJ3" s="238"/>
      <c r="KDK3" s="238"/>
      <c r="KDL3" s="238"/>
      <c r="KDM3" s="238"/>
      <c r="KDN3" s="238"/>
      <c r="KDO3" s="238"/>
      <c r="KDP3" s="238"/>
      <c r="KDQ3" s="238"/>
      <c r="KDR3" s="238"/>
      <c r="KDS3" s="238"/>
      <c r="KDT3" s="238"/>
      <c r="KDU3" s="238"/>
      <c r="KDV3" s="238"/>
      <c r="KDW3" s="238"/>
      <c r="KDX3" s="238"/>
      <c r="KDY3" s="238"/>
      <c r="KDZ3" s="238"/>
      <c r="KEA3" s="238"/>
      <c r="KEB3" s="238"/>
      <c r="KEC3" s="238"/>
      <c r="KED3" s="238"/>
      <c r="KEE3" s="238"/>
      <c r="KEF3" s="238"/>
      <c r="KEG3" s="238"/>
      <c r="KEH3" s="238"/>
      <c r="KEI3" s="238"/>
      <c r="KEJ3" s="238"/>
      <c r="KEK3" s="238"/>
      <c r="KEL3" s="238"/>
      <c r="KEM3" s="238"/>
      <c r="KEN3" s="238"/>
      <c r="KEO3" s="238"/>
      <c r="KEP3" s="238"/>
      <c r="KEQ3" s="238"/>
      <c r="KER3" s="238"/>
      <c r="KES3" s="238"/>
      <c r="KET3" s="238"/>
      <c r="KEU3" s="238"/>
      <c r="KEV3" s="238"/>
      <c r="KEW3" s="238"/>
      <c r="KEX3" s="238"/>
      <c r="KEY3" s="238"/>
      <c r="KEZ3" s="238"/>
      <c r="KFA3" s="238"/>
      <c r="KFB3" s="238"/>
      <c r="KFC3" s="238"/>
      <c r="KFD3" s="238"/>
      <c r="KFE3" s="238"/>
      <c r="KFF3" s="238"/>
      <c r="KFG3" s="238"/>
      <c r="KFH3" s="238"/>
      <c r="KFI3" s="238"/>
      <c r="KFJ3" s="238"/>
      <c r="KFK3" s="238"/>
      <c r="KFL3" s="238"/>
      <c r="KFM3" s="238"/>
      <c r="KFN3" s="238"/>
      <c r="KFO3" s="238"/>
      <c r="KFP3" s="238"/>
      <c r="KFQ3" s="238"/>
      <c r="KFR3" s="238"/>
      <c r="KFS3" s="238"/>
      <c r="KFT3" s="238"/>
      <c r="KFU3" s="238"/>
      <c r="KFV3" s="238"/>
      <c r="KFW3" s="238"/>
      <c r="KFX3" s="238"/>
      <c r="KFY3" s="238"/>
      <c r="KFZ3" s="238"/>
      <c r="KGA3" s="238"/>
      <c r="KGB3" s="238"/>
      <c r="KGC3" s="238"/>
      <c r="KGD3" s="238"/>
      <c r="KGE3" s="238"/>
      <c r="KGF3" s="238"/>
      <c r="KGG3" s="238"/>
      <c r="KGH3" s="238"/>
      <c r="KGI3" s="238"/>
      <c r="KGJ3" s="238"/>
      <c r="KGK3" s="238"/>
      <c r="KGL3" s="238"/>
      <c r="KGM3" s="238"/>
      <c r="KGN3" s="238"/>
      <c r="KGO3" s="238"/>
      <c r="KGP3" s="238"/>
      <c r="KGQ3" s="238"/>
      <c r="KGR3" s="238"/>
      <c r="KGS3" s="238"/>
      <c r="KGT3" s="238"/>
      <c r="KGU3" s="238"/>
      <c r="KGV3" s="238"/>
      <c r="KGW3" s="238"/>
      <c r="KGX3" s="238"/>
      <c r="KGY3" s="238"/>
      <c r="KGZ3" s="238"/>
      <c r="KHA3" s="238"/>
      <c r="KHB3" s="238"/>
      <c r="KHC3" s="238"/>
      <c r="KHD3" s="238"/>
      <c r="KHE3" s="238"/>
      <c r="KHF3" s="238"/>
      <c r="KHG3" s="238"/>
      <c r="KHH3" s="238"/>
      <c r="KHI3" s="238"/>
      <c r="KHJ3" s="238"/>
      <c r="KHK3" s="238"/>
      <c r="KHL3" s="238"/>
      <c r="KHM3" s="238"/>
      <c r="KHN3" s="238"/>
      <c r="KHO3" s="238"/>
      <c r="KHP3" s="238"/>
      <c r="KHQ3" s="238"/>
      <c r="KHR3" s="238"/>
      <c r="KHS3" s="238"/>
      <c r="KHT3" s="238"/>
      <c r="KHU3" s="238"/>
      <c r="KHV3" s="238"/>
      <c r="KHW3" s="238"/>
      <c r="KHX3" s="238"/>
      <c r="KHY3" s="238"/>
      <c r="KHZ3" s="238"/>
      <c r="KIA3" s="238"/>
      <c r="KIB3" s="238"/>
      <c r="KIC3" s="238"/>
      <c r="KID3" s="238"/>
      <c r="KIE3" s="238"/>
      <c r="KIF3" s="238"/>
      <c r="KIG3" s="238"/>
      <c r="KIH3" s="238"/>
      <c r="KII3" s="238"/>
      <c r="KIJ3" s="238"/>
      <c r="KIK3" s="238"/>
      <c r="KIL3" s="238"/>
      <c r="KIM3" s="238"/>
      <c r="KIN3" s="238"/>
      <c r="KIO3" s="238"/>
      <c r="KIP3" s="238"/>
      <c r="KIQ3" s="238"/>
      <c r="KIR3" s="238"/>
      <c r="KIS3" s="238"/>
      <c r="KIT3" s="238"/>
      <c r="KIU3" s="238"/>
      <c r="KIV3" s="238"/>
      <c r="KIW3" s="238"/>
      <c r="KIX3" s="238"/>
      <c r="KIY3" s="238"/>
      <c r="KIZ3" s="238"/>
      <c r="KJA3" s="238"/>
      <c r="KJB3" s="238"/>
      <c r="KJC3" s="238"/>
      <c r="KJD3" s="238"/>
      <c r="KJE3" s="238"/>
      <c r="KJF3" s="238"/>
      <c r="KJG3" s="238"/>
      <c r="KJH3" s="238"/>
      <c r="KJI3" s="238"/>
      <c r="KJJ3" s="238"/>
      <c r="KJK3" s="238"/>
      <c r="KJL3" s="238"/>
      <c r="KJM3" s="238"/>
      <c r="KJN3" s="238"/>
      <c r="KJO3" s="238"/>
      <c r="KJP3" s="238"/>
      <c r="KJQ3" s="238"/>
      <c r="KJR3" s="238"/>
      <c r="KJS3" s="238"/>
      <c r="KJT3" s="238"/>
      <c r="KJU3" s="238"/>
      <c r="KJV3" s="238"/>
      <c r="KJW3" s="238"/>
      <c r="KJX3" s="238"/>
      <c r="KJY3" s="238"/>
      <c r="KJZ3" s="238"/>
      <c r="KKA3" s="238"/>
      <c r="KKB3" s="238"/>
      <c r="KKC3" s="238"/>
      <c r="KKD3" s="238"/>
      <c r="KKE3" s="238"/>
      <c r="KKF3" s="238"/>
      <c r="KKG3" s="238"/>
      <c r="KKH3" s="238"/>
      <c r="KKI3" s="238"/>
      <c r="KKJ3" s="238"/>
      <c r="KKK3" s="238"/>
      <c r="KKL3" s="238"/>
      <c r="KKM3" s="238"/>
      <c r="KKN3" s="238"/>
      <c r="KKO3" s="238"/>
      <c r="KKP3" s="238"/>
      <c r="KKQ3" s="238"/>
      <c r="KKR3" s="238"/>
      <c r="KKS3" s="238"/>
      <c r="KKT3" s="238"/>
      <c r="KKU3" s="238"/>
      <c r="KKV3" s="238"/>
      <c r="KKW3" s="238"/>
      <c r="KKX3" s="238"/>
      <c r="KKY3" s="238"/>
      <c r="KKZ3" s="238"/>
      <c r="KLA3" s="238"/>
      <c r="KLB3" s="238"/>
      <c r="KLC3" s="238"/>
      <c r="KLD3" s="238"/>
      <c r="KLE3" s="238"/>
      <c r="KLF3" s="238"/>
      <c r="KLG3" s="238"/>
      <c r="KLH3" s="238"/>
      <c r="KLI3" s="238"/>
      <c r="KLJ3" s="238"/>
      <c r="KLK3" s="238"/>
      <c r="KLL3" s="238"/>
      <c r="KLM3" s="238"/>
      <c r="KLN3" s="238"/>
      <c r="KLO3" s="238"/>
      <c r="KLP3" s="238"/>
      <c r="KLQ3" s="238"/>
      <c r="KLR3" s="238"/>
      <c r="KLS3" s="238"/>
      <c r="KLT3" s="238"/>
      <c r="KLU3" s="238"/>
      <c r="KLV3" s="238"/>
      <c r="KLW3" s="238"/>
      <c r="KLX3" s="238"/>
      <c r="KLY3" s="238"/>
      <c r="KLZ3" s="238"/>
      <c r="KMA3" s="238"/>
      <c r="KMB3" s="238"/>
      <c r="KMC3" s="238"/>
      <c r="KMD3" s="238"/>
      <c r="KME3" s="238"/>
      <c r="KMF3" s="238"/>
      <c r="KMG3" s="238"/>
      <c r="KMH3" s="238"/>
      <c r="KMI3" s="238"/>
      <c r="KMJ3" s="238"/>
      <c r="KMK3" s="238"/>
      <c r="KML3" s="238"/>
      <c r="KMM3" s="238"/>
      <c r="KMN3" s="238"/>
      <c r="KMO3" s="238"/>
      <c r="KMP3" s="238"/>
      <c r="KMQ3" s="238"/>
      <c r="KMR3" s="238"/>
      <c r="KMS3" s="238"/>
      <c r="KMT3" s="238"/>
      <c r="KMU3" s="238"/>
      <c r="KMV3" s="238"/>
      <c r="KMW3" s="238"/>
      <c r="KMX3" s="238"/>
      <c r="KMY3" s="238"/>
      <c r="KMZ3" s="238"/>
      <c r="KNA3" s="238"/>
      <c r="KNB3" s="238"/>
      <c r="KNC3" s="238"/>
      <c r="KND3" s="238"/>
      <c r="KNE3" s="238"/>
      <c r="KNF3" s="238"/>
      <c r="KNG3" s="238"/>
      <c r="KNH3" s="238"/>
      <c r="KNI3" s="238"/>
      <c r="KNJ3" s="238"/>
      <c r="KNK3" s="238"/>
      <c r="KNL3" s="238"/>
      <c r="KNM3" s="238"/>
      <c r="KNN3" s="238"/>
      <c r="KNO3" s="238"/>
      <c r="KNP3" s="238"/>
      <c r="KNQ3" s="238"/>
      <c r="KNR3" s="238"/>
      <c r="KNS3" s="238"/>
      <c r="KNT3" s="238"/>
      <c r="KNU3" s="238"/>
      <c r="KNV3" s="238"/>
      <c r="KNW3" s="238"/>
      <c r="KNX3" s="238"/>
      <c r="KNY3" s="238"/>
      <c r="KNZ3" s="238"/>
      <c r="KOA3" s="238"/>
      <c r="KOB3" s="238"/>
      <c r="KOC3" s="238"/>
      <c r="KOD3" s="238"/>
      <c r="KOE3" s="238"/>
      <c r="KOF3" s="238"/>
      <c r="KOG3" s="238"/>
      <c r="KOH3" s="238"/>
      <c r="KOI3" s="238"/>
      <c r="KOJ3" s="238"/>
      <c r="KOK3" s="238"/>
      <c r="KOL3" s="238"/>
      <c r="KOM3" s="238"/>
      <c r="KON3" s="238"/>
      <c r="KOO3" s="238"/>
      <c r="KOP3" s="238"/>
      <c r="KOQ3" s="238"/>
      <c r="KOR3" s="238"/>
      <c r="KOS3" s="238"/>
      <c r="KOT3" s="238"/>
      <c r="KOU3" s="238"/>
      <c r="KOV3" s="238"/>
      <c r="KOW3" s="238"/>
      <c r="KOX3" s="238"/>
      <c r="KOY3" s="238"/>
      <c r="KOZ3" s="238"/>
      <c r="KPA3" s="238"/>
      <c r="KPB3" s="238"/>
      <c r="KPC3" s="238"/>
      <c r="KPD3" s="238"/>
      <c r="KPE3" s="238"/>
      <c r="KPF3" s="238"/>
      <c r="KPG3" s="238"/>
      <c r="KPH3" s="238"/>
      <c r="KPI3" s="238"/>
      <c r="KPJ3" s="238"/>
      <c r="KPK3" s="238"/>
      <c r="KPL3" s="238"/>
      <c r="KPM3" s="238"/>
      <c r="KPN3" s="238"/>
      <c r="KPO3" s="238"/>
      <c r="KPP3" s="238"/>
      <c r="KPQ3" s="238"/>
      <c r="KPR3" s="238"/>
      <c r="KPS3" s="238"/>
      <c r="KPT3" s="238"/>
      <c r="KPU3" s="238"/>
      <c r="KPV3" s="238"/>
      <c r="KPW3" s="238"/>
      <c r="KPX3" s="238"/>
      <c r="KPY3" s="238"/>
      <c r="KPZ3" s="238"/>
      <c r="KQA3" s="238"/>
      <c r="KQB3" s="238"/>
      <c r="KQC3" s="238"/>
      <c r="KQD3" s="238"/>
      <c r="KQE3" s="238"/>
      <c r="KQF3" s="238"/>
      <c r="KQG3" s="238"/>
      <c r="KQH3" s="238"/>
      <c r="KQI3" s="238"/>
      <c r="KQJ3" s="238"/>
      <c r="KQK3" s="238"/>
      <c r="KQL3" s="238"/>
      <c r="KQM3" s="238"/>
      <c r="KQN3" s="238"/>
      <c r="KQO3" s="238"/>
      <c r="KQP3" s="238"/>
      <c r="KQQ3" s="238"/>
      <c r="KQR3" s="238"/>
      <c r="KQS3" s="238"/>
      <c r="KQT3" s="238"/>
      <c r="KQU3" s="238"/>
      <c r="KQV3" s="238"/>
      <c r="KQW3" s="238"/>
      <c r="KQX3" s="238"/>
      <c r="KQY3" s="238"/>
      <c r="KQZ3" s="238"/>
      <c r="KRA3" s="238"/>
      <c r="KRB3" s="238"/>
      <c r="KRC3" s="238"/>
      <c r="KRD3" s="238"/>
      <c r="KRE3" s="238"/>
      <c r="KRF3" s="238"/>
      <c r="KRG3" s="238"/>
      <c r="KRH3" s="238"/>
      <c r="KRI3" s="238"/>
      <c r="KRJ3" s="238"/>
      <c r="KRK3" s="238"/>
      <c r="KRL3" s="238"/>
      <c r="KRM3" s="238"/>
      <c r="KRN3" s="238"/>
      <c r="KRO3" s="238"/>
      <c r="KRP3" s="238"/>
      <c r="KRQ3" s="238"/>
      <c r="KRR3" s="238"/>
      <c r="KRS3" s="238"/>
      <c r="KRT3" s="238"/>
      <c r="KRU3" s="238"/>
      <c r="KRV3" s="238"/>
      <c r="KRW3" s="238"/>
      <c r="KRX3" s="238"/>
      <c r="KRY3" s="238"/>
      <c r="KRZ3" s="238"/>
      <c r="KSA3" s="238"/>
      <c r="KSB3" s="238"/>
      <c r="KSC3" s="238"/>
      <c r="KSD3" s="238"/>
      <c r="KSE3" s="238"/>
      <c r="KSF3" s="238"/>
      <c r="KSG3" s="238"/>
      <c r="KSH3" s="238"/>
      <c r="KSI3" s="238"/>
      <c r="KSJ3" s="238"/>
      <c r="KSK3" s="238"/>
      <c r="KSL3" s="238"/>
      <c r="KSM3" s="238"/>
      <c r="KSN3" s="238"/>
      <c r="KSO3" s="238"/>
      <c r="KSP3" s="238"/>
      <c r="KSQ3" s="238"/>
      <c r="KSR3" s="238"/>
      <c r="KSS3" s="238"/>
      <c r="KST3" s="238"/>
      <c r="KSU3" s="238"/>
      <c r="KSV3" s="238"/>
      <c r="KSW3" s="238"/>
      <c r="KSX3" s="238"/>
      <c r="KSY3" s="238"/>
      <c r="KSZ3" s="238"/>
      <c r="KTA3" s="238"/>
      <c r="KTB3" s="238"/>
      <c r="KTC3" s="238"/>
      <c r="KTD3" s="238"/>
      <c r="KTE3" s="238"/>
      <c r="KTF3" s="238"/>
      <c r="KTG3" s="238"/>
      <c r="KTH3" s="238"/>
      <c r="KTI3" s="238"/>
      <c r="KTJ3" s="238"/>
      <c r="KTK3" s="238"/>
      <c r="KTL3" s="238"/>
      <c r="KTM3" s="238"/>
      <c r="KTN3" s="238"/>
      <c r="KTO3" s="238"/>
      <c r="KTP3" s="238"/>
      <c r="KTQ3" s="238"/>
      <c r="KTR3" s="238"/>
      <c r="KTS3" s="238"/>
      <c r="KTT3" s="238"/>
      <c r="KTU3" s="238"/>
      <c r="KTV3" s="238"/>
      <c r="KTW3" s="238"/>
      <c r="KTX3" s="238"/>
      <c r="KTY3" s="238"/>
      <c r="KTZ3" s="238"/>
      <c r="KUA3" s="238"/>
      <c r="KUB3" s="238"/>
      <c r="KUC3" s="238"/>
      <c r="KUD3" s="238"/>
      <c r="KUE3" s="238"/>
      <c r="KUF3" s="238"/>
      <c r="KUG3" s="238"/>
      <c r="KUH3" s="238"/>
      <c r="KUI3" s="238"/>
      <c r="KUJ3" s="238"/>
      <c r="KUK3" s="238"/>
      <c r="KUL3" s="238"/>
      <c r="KUM3" s="238"/>
      <c r="KUN3" s="238"/>
      <c r="KUO3" s="238"/>
      <c r="KUP3" s="238"/>
      <c r="KUQ3" s="238"/>
      <c r="KUR3" s="238"/>
      <c r="KUS3" s="238"/>
      <c r="KUT3" s="238"/>
      <c r="KUU3" s="238"/>
      <c r="KUV3" s="238"/>
      <c r="KUW3" s="238"/>
      <c r="KUX3" s="238"/>
      <c r="KUY3" s="238"/>
      <c r="KUZ3" s="238"/>
      <c r="KVA3" s="238"/>
      <c r="KVB3" s="238"/>
      <c r="KVC3" s="238"/>
      <c r="KVD3" s="238"/>
      <c r="KVE3" s="238"/>
      <c r="KVF3" s="238"/>
      <c r="KVG3" s="238"/>
      <c r="KVH3" s="238"/>
      <c r="KVI3" s="238"/>
      <c r="KVJ3" s="238"/>
      <c r="KVK3" s="238"/>
      <c r="KVL3" s="238"/>
      <c r="KVM3" s="238"/>
      <c r="KVN3" s="238"/>
      <c r="KVO3" s="238"/>
      <c r="KVP3" s="238"/>
      <c r="KVQ3" s="238"/>
      <c r="KVR3" s="238"/>
      <c r="KVS3" s="238"/>
      <c r="KVT3" s="238"/>
      <c r="KVU3" s="238"/>
      <c r="KVV3" s="238"/>
      <c r="KVW3" s="238"/>
      <c r="KVX3" s="238"/>
      <c r="KVY3" s="238"/>
      <c r="KVZ3" s="238"/>
      <c r="KWA3" s="238"/>
      <c r="KWB3" s="238"/>
      <c r="KWC3" s="238"/>
      <c r="KWD3" s="238"/>
      <c r="KWE3" s="238"/>
      <c r="KWF3" s="238"/>
      <c r="KWG3" s="238"/>
      <c r="KWH3" s="238"/>
      <c r="KWI3" s="238"/>
      <c r="KWJ3" s="238"/>
      <c r="KWK3" s="238"/>
      <c r="KWL3" s="238"/>
      <c r="KWM3" s="238"/>
      <c r="KWN3" s="238"/>
      <c r="KWO3" s="238"/>
      <c r="KWP3" s="238"/>
      <c r="KWQ3" s="238"/>
      <c r="KWR3" s="238"/>
      <c r="KWS3" s="238"/>
      <c r="KWT3" s="238"/>
      <c r="KWU3" s="238"/>
      <c r="KWV3" s="238"/>
      <c r="KWW3" s="238"/>
      <c r="KWX3" s="238"/>
      <c r="KWY3" s="238"/>
      <c r="KWZ3" s="238"/>
      <c r="KXA3" s="238"/>
      <c r="KXB3" s="238"/>
      <c r="KXC3" s="238"/>
      <c r="KXD3" s="238"/>
      <c r="KXE3" s="238"/>
      <c r="KXF3" s="238"/>
      <c r="KXG3" s="238"/>
      <c r="KXH3" s="238"/>
      <c r="KXI3" s="238"/>
      <c r="KXJ3" s="238"/>
      <c r="KXK3" s="238"/>
      <c r="KXL3" s="238"/>
      <c r="KXM3" s="238"/>
      <c r="KXN3" s="238"/>
      <c r="KXO3" s="238"/>
      <c r="KXP3" s="238"/>
      <c r="KXQ3" s="238"/>
      <c r="KXR3" s="238"/>
      <c r="KXS3" s="238"/>
      <c r="KXT3" s="238"/>
      <c r="KXU3" s="238"/>
      <c r="KXV3" s="238"/>
      <c r="KXW3" s="238"/>
      <c r="KXX3" s="238"/>
      <c r="KXY3" s="238"/>
      <c r="KXZ3" s="238"/>
      <c r="KYA3" s="238"/>
      <c r="KYB3" s="238"/>
      <c r="KYC3" s="238"/>
      <c r="KYD3" s="238"/>
      <c r="KYE3" s="238"/>
      <c r="KYF3" s="238"/>
      <c r="KYG3" s="238"/>
      <c r="KYH3" s="238"/>
      <c r="KYI3" s="238"/>
      <c r="KYJ3" s="238"/>
      <c r="KYK3" s="238"/>
      <c r="KYL3" s="238"/>
      <c r="KYM3" s="238"/>
      <c r="KYN3" s="238"/>
      <c r="KYO3" s="238"/>
      <c r="KYP3" s="238"/>
      <c r="KYQ3" s="238"/>
      <c r="KYR3" s="238"/>
      <c r="KYS3" s="238"/>
      <c r="KYT3" s="238"/>
      <c r="KYU3" s="238"/>
      <c r="KYV3" s="238"/>
      <c r="KYW3" s="238"/>
      <c r="KYX3" s="238"/>
      <c r="KYY3" s="238"/>
      <c r="KYZ3" s="238"/>
      <c r="KZA3" s="238"/>
      <c r="KZB3" s="238"/>
      <c r="KZC3" s="238"/>
      <c r="KZD3" s="238"/>
      <c r="KZE3" s="238"/>
      <c r="KZF3" s="238"/>
      <c r="KZG3" s="238"/>
      <c r="KZH3" s="238"/>
      <c r="KZI3" s="238"/>
      <c r="KZJ3" s="238"/>
      <c r="KZK3" s="238"/>
      <c r="KZL3" s="238"/>
      <c r="KZM3" s="238"/>
      <c r="KZN3" s="238"/>
      <c r="KZO3" s="238"/>
      <c r="KZP3" s="238"/>
      <c r="KZQ3" s="238"/>
      <c r="KZR3" s="238"/>
      <c r="KZS3" s="238"/>
      <c r="KZT3" s="238"/>
      <c r="KZU3" s="238"/>
      <c r="KZV3" s="238"/>
      <c r="KZW3" s="238"/>
      <c r="KZX3" s="238"/>
      <c r="KZY3" s="238"/>
      <c r="KZZ3" s="238"/>
      <c r="LAA3" s="238"/>
      <c r="LAB3" s="238"/>
      <c r="LAC3" s="238"/>
      <c r="LAD3" s="238"/>
      <c r="LAE3" s="238"/>
      <c r="LAF3" s="238"/>
      <c r="LAG3" s="238"/>
      <c r="LAH3" s="238"/>
      <c r="LAI3" s="238"/>
      <c r="LAJ3" s="238"/>
      <c r="LAK3" s="238"/>
      <c r="LAL3" s="238"/>
      <c r="LAM3" s="238"/>
      <c r="LAN3" s="238"/>
      <c r="LAO3" s="238"/>
      <c r="LAP3" s="238"/>
      <c r="LAQ3" s="238"/>
      <c r="LAR3" s="238"/>
      <c r="LAS3" s="238"/>
      <c r="LAT3" s="238"/>
      <c r="LAU3" s="238"/>
      <c r="LAV3" s="238"/>
      <c r="LAW3" s="238"/>
      <c r="LAX3" s="238"/>
      <c r="LAY3" s="238"/>
      <c r="LAZ3" s="238"/>
      <c r="LBA3" s="238"/>
      <c r="LBB3" s="238"/>
      <c r="LBC3" s="238"/>
      <c r="LBD3" s="238"/>
      <c r="LBE3" s="238"/>
      <c r="LBF3" s="238"/>
      <c r="LBG3" s="238"/>
      <c r="LBH3" s="238"/>
      <c r="LBI3" s="238"/>
      <c r="LBJ3" s="238"/>
      <c r="LBK3" s="238"/>
      <c r="LBL3" s="238"/>
      <c r="LBM3" s="238"/>
      <c r="LBN3" s="238"/>
      <c r="LBO3" s="238"/>
      <c r="LBP3" s="238"/>
      <c r="LBQ3" s="238"/>
      <c r="LBR3" s="238"/>
      <c r="LBS3" s="238"/>
      <c r="LBT3" s="238"/>
      <c r="LBU3" s="238"/>
      <c r="LBV3" s="238"/>
      <c r="LBW3" s="238"/>
      <c r="LBX3" s="238"/>
      <c r="LBY3" s="238"/>
      <c r="LBZ3" s="238"/>
      <c r="LCA3" s="238"/>
      <c r="LCB3" s="238"/>
      <c r="LCC3" s="238"/>
      <c r="LCD3" s="238"/>
      <c r="LCE3" s="238"/>
      <c r="LCF3" s="238"/>
      <c r="LCG3" s="238"/>
      <c r="LCH3" s="238"/>
      <c r="LCI3" s="238"/>
      <c r="LCJ3" s="238"/>
      <c r="LCK3" s="238"/>
      <c r="LCL3" s="238"/>
      <c r="LCM3" s="238"/>
      <c r="LCN3" s="238"/>
      <c r="LCO3" s="238"/>
      <c r="LCP3" s="238"/>
      <c r="LCQ3" s="238"/>
      <c r="LCR3" s="238"/>
      <c r="LCS3" s="238"/>
      <c r="LCT3" s="238"/>
      <c r="LCU3" s="238"/>
      <c r="LCV3" s="238"/>
      <c r="LCW3" s="238"/>
      <c r="LCX3" s="238"/>
      <c r="LCY3" s="238"/>
      <c r="LCZ3" s="238"/>
      <c r="LDA3" s="238"/>
      <c r="LDB3" s="238"/>
      <c r="LDC3" s="238"/>
      <c r="LDD3" s="238"/>
      <c r="LDE3" s="238"/>
      <c r="LDF3" s="238"/>
      <c r="LDG3" s="238"/>
      <c r="LDH3" s="238"/>
      <c r="LDI3" s="238"/>
      <c r="LDJ3" s="238"/>
      <c r="LDK3" s="238"/>
      <c r="LDL3" s="238"/>
      <c r="LDM3" s="238"/>
      <c r="LDN3" s="238"/>
      <c r="LDO3" s="238"/>
      <c r="LDP3" s="238"/>
      <c r="LDQ3" s="238"/>
      <c r="LDR3" s="238"/>
      <c r="LDS3" s="238"/>
      <c r="LDT3" s="238"/>
      <c r="LDU3" s="238"/>
      <c r="LDV3" s="238"/>
      <c r="LDW3" s="238"/>
      <c r="LDX3" s="238"/>
      <c r="LDY3" s="238"/>
      <c r="LDZ3" s="238"/>
      <c r="LEA3" s="238"/>
      <c r="LEB3" s="238"/>
      <c r="LEC3" s="238"/>
      <c r="LED3" s="238"/>
      <c r="LEE3" s="238"/>
      <c r="LEF3" s="238"/>
      <c r="LEG3" s="238"/>
      <c r="LEH3" s="238"/>
      <c r="LEI3" s="238"/>
      <c r="LEJ3" s="238"/>
      <c r="LEK3" s="238"/>
      <c r="LEL3" s="238"/>
      <c r="LEM3" s="238"/>
      <c r="LEN3" s="238"/>
      <c r="LEO3" s="238"/>
      <c r="LEP3" s="238"/>
      <c r="LEQ3" s="238"/>
      <c r="LER3" s="238"/>
      <c r="LES3" s="238"/>
      <c r="LET3" s="238"/>
      <c r="LEU3" s="238"/>
      <c r="LEV3" s="238"/>
      <c r="LEW3" s="238"/>
      <c r="LEX3" s="238"/>
      <c r="LEY3" s="238"/>
      <c r="LEZ3" s="238"/>
      <c r="LFA3" s="238"/>
      <c r="LFB3" s="238"/>
      <c r="LFC3" s="238"/>
      <c r="LFD3" s="238"/>
      <c r="LFE3" s="238"/>
      <c r="LFF3" s="238"/>
      <c r="LFG3" s="238"/>
      <c r="LFH3" s="238"/>
      <c r="LFI3" s="238"/>
      <c r="LFJ3" s="238"/>
      <c r="LFK3" s="238"/>
      <c r="LFL3" s="238"/>
      <c r="LFM3" s="238"/>
      <c r="LFN3" s="238"/>
      <c r="LFO3" s="238"/>
      <c r="LFP3" s="238"/>
      <c r="LFQ3" s="238"/>
      <c r="LFR3" s="238"/>
      <c r="LFS3" s="238"/>
      <c r="LFT3" s="238"/>
      <c r="LFU3" s="238"/>
      <c r="LFV3" s="238"/>
      <c r="LFW3" s="238"/>
      <c r="LFX3" s="238"/>
      <c r="LFY3" s="238"/>
      <c r="LFZ3" s="238"/>
      <c r="LGA3" s="238"/>
      <c r="LGB3" s="238"/>
      <c r="LGC3" s="238"/>
      <c r="LGD3" s="238"/>
      <c r="LGE3" s="238"/>
      <c r="LGF3" s="238"/>
      <c r="LGG3" s="238"/>
      <c r="LGH3" s="238"/>
      <c r="LGI3" s="238"/>
      <c r="LGJ3" s="238"/>
      <c r="LGK3" s="238"/>
      <c r="LGL3" s="238"/>
      <c r="LGM3" s="238"/>
      <c r="LGN3" s="238"/>
      <c r="LGO3" s="238"/>
      <c r="LGP3" s="238"/>
      <c r="LGQ3" s="238"/>
      <c r="LGR3" s="238"/>
      <c r="LGS3" s="238"/>
      <c r="LGT3" s="238"/>
      <c r="LGU3" s="238"/>
      <c r="LGV3" s="238"/>
      <c r="LGW3" s="238"/>
      <c r="LGX3" s="238"/>
      <c r="LGY3" s="238"/>
      <c r="LGZ3" s="238"/>
      <c r="LHA3" s="238"/>
      <c r="LHB3" s="238"/>
      <c r="LHC3" s="238"/>
      <c r="LHD3" s="238"/>
      <c r="LHE3" s="238"/>
      <c r="LHF3" s="238"/>
      <c r="LHG3" s="238"/>
      <c r="LHH3" s="238"/>
      <c r="LHI3" s="238"/>
      <c r="LHJ3" s="238"/>
      <c r="LHK3" s="238"/>
      <c r="LHL3" s="238"/>
      <c r="LHM3" s="238"/>
      <c r="LHN3" s="238"/>
      <c r="LHO3" s="238"/>
      <c r="LHP3" s="238"/>
      <c r="LHQ3" s="238"/>
      <c r="LHR3" s="238"/>
      <c r="LHS3" s="238"/>
      <c r="LHT3" s="238"/>
      <c r="LHU3" s="238"/>
      <c r="LHV3" s="238"/>
      <c r="LHW3" s="238"/>
      <c r="LHX3" s="238"/>
      <c r="LHY3" s="238"/>
      <c r="LHZ3" s="238"/>
      <c r="LIA3" s="238"/>
      <c r="LIB3" s="238"/>
      <c r="LIC3" s="238"/>
      <c r="LID3" s="238"/>
      <c r="LIE3" s="238"/>
      <c r="LIF3" s="238"/>
      <c r="LIG3" s="238"/>
      <c r="LIH3" s="238"/>
      <c r="LII3" s="238"/>
      <c r="LIJ3" s="238"/>
      <c r="LIK3" s="238"/>
      <c r="LIL3" s="238"/>
      <c r="LIM3" s="238"/>
      <c r="LIN3" s="238"/>
      <c r="LIO3" s="238"/>
      <c r="LIP3" s="238"/>
      <c r="LIQ3" s="238"/>
      <c r="LIR3" s="238"/>
      <c r="LIS3" s="238"/>
      <c r="LIT3" s="238"/>
      <c r="LIU3" s="238"/>
      <c r="LIV3" s="238"/>
      <c r="LIW3" s="238"/>
      <c r="LIX3" s="238"/>
      <c r="LIY3" s="238"/>
      <c r="LIZ3" s="238"/>
      <c r="LJA3" s="238"/>
      <c r="LJB3" s="238"/>
      <c r="LJC3" s="238"/>
      <c r="LJD3" s="238"/>
      <c r="LJE3" s="238"/>
      <c r="LJF3" s="238"/>
      <c r="LJG3" s="238"/>
      <c r="LJH3" s="238"/>
      <c r="LJI3" s="238"/>
      <c r="LJJ3" s="238"/>
      <c r="LJK3" s="238"/>
      <c r="LJL3" s="238"/>
      <c r="LJM3" s="238"/>
      <c r="LJN3" s="238"/>
      <c r="LJO3" s="238"/>
      <c r="LJP3" s="238"/>
      <c r="LJQ3" s="238"/>
      <c r="LJR3" s="238"/>
      <c r="LJS3" s="238"/>
      <c r="LJT3" s="238"/>
      <c r="LJU3" s="238"/>
      <c r="LJV3" s="238"/>
      <c r="LJW3" s="238"/>
      <c r="LJX3" s="238"/>
      <c r="LJY3" s="238"/>
      <c r="LJZ3" s="238"/>
      <c r="LKA3" s="238"/>
      <c r="LKB3" s="238"/>
      <c r="LKC3" s="238"/>
      <c r="LKD3" s="238"/>
      <c r="LKE3" s="238"/>
      <c r="LKF3" s="238"/>
      <c r="LKG3" s="238"/>
      <c r="LKH3" s="238"/>
      <c r="LKI3" s="238"/>
      <c r="LKJ3" s="238"/>
      <c r="LKK3" s="238"/>
      <c r="LKL3" s="238"/>
      <c r="LKM3" s="238"/>
      <c r="LKN3" s="238"/>
      <c r="LKO3" s="238"/>
      <c r="LKP3" s="238"/>
      <c r="LKQ3" s="238"/>
      <c r="LKR3" s="238"/>
      <c r="LKS3" s="238"/>
      <c r="LKT3" s="238"/>
      <c r="LKU3" s="238"/>
      <c r="LKV3" s="238"/>
      <c r="LKW3" s="238"/>
      <c r="LKX3" s="238"/>
      <c r="LKY3" s="238"/>
      <c r="LKZ3" s="238"/>
      <c r="LLA3" s="238"/>
      <c r="LLB3" s="238"/>
      <c r="LLC3" s="238"/>
      <c r="LLD3" s="238"/>
      <c r="LLE3" s="238"/>
      <c r="LLF3" s="238"/>
      <c r="LLG3" s="238"/>
      <c r="LLH3" s="238"/>
      <c r="LLI3" s="238"/>
      <c r="LLJ3" s="238"/>
      <c r="LLK3" s="238"/>
      <c r="LLL3" s="238"/>
      <c r="LLM3" s="238"/>
      <c r="LLN3" s="238"/>
      <c r="LLO3" s="238"/>
      <c r="LLP3" s="238"/>
      <c r="LLQ3" s="238"/>
      <c r="LLR3" s="238"/>
      <c r="LLS3" s="238"/>
      <c r="LLT3" s="238"/>
      <c r="LLU3" s="238"/>
      <c r="LLV3" s="238"/>
      <c r="LLW3" s="238"/>
      <c r="LLX3" s="238"/>
      <c r="LLY3" s="238"/>
      <c r="LLZ3" s="238"/>
      <c r="LMA3" s="238"/>
      <c r="LMB3" s="238"/>
      <c r="LMC3" s="238"/>
      <c r="LMD3" s="238"/>
      <c r="LME3" s="238"/>
      <c r="LMF3" s="238"/>
      <c r="LMG3" s="238"/>
      <c r="LMH3" s="238"/>
      <c r="LMI3" s="238"/>
      <c r="LMJ3" s="238"/>
      <c r="LMK3" s="238"/>
      <c r="LML3" s="238"/>
      <c r="LMM3" s="238"/>
      <c r="LMN3" s="238"/>
      <c r="LMO3" s="238"/>
      <c r="LMP3" s="238"/>
      <c r="LMQ3" s="238"/>
      <c r="LMR3" s="238"/>
      <c r="LMS3" s="238"/>
      <c r="LMT3" s="238"/>
      <c r="LMU3" s="238"/>
      <c r="LMV3" s="238"/>
      <c r="LMW3" s="238"/>
      <c r="LMX3" s="238"/>
      <c r="LMY3" s="238"/>
      <c r="LMZ3" s="238"/>
      <c r="LNA3" s="238"/>
      <c r="LNB3" s="238"/>
      <c r="LNC3" s="238"/>
      <c r="LND3" s="238"/>
      <c r="LNE3" s="238"/>
      <c r="LNF3" s="238"/>
      <c r="LNG3" s="238"/>
      <c r="LNH3" s="238"/>
      <c r="LNI3" s="238"/>
      <c r="LNJ3" s="238"/>
      <c r="LNK3" s="238"/>
      <c r="LNL3" s="238"/>
      <c r="LNM3" s="238"/>
      <c r="LNN3" s="238"/>
      <c r="LNO3" s="238"/>
      <c r="LNP3" s="238"/>
      <c r="LNQ3" s="238"/>
      <c r="LNR3" s="238"/>
      <c r="LNS3" s="238"/>
      <c r="LNT3" s="238"/>
      <c r="LNU3" s="238"/>
      <c r="LNV3" s="238"/>
      <c r="LNW3" s="238"/>
      <c r="LNX3" s="238"/>
      <c r="LNY3" s="238"/>
      <c r="LNZ3" s="238"/>
      <c r="LOA3" s="238"/>
      <c r="LOB3" s="238"/>
      <c r="LOC3" s="238"/>
      <c r="LOD3" s="238"/>
      <c r="LOE3" s="238"/>
      <c r="LOF3" s="238"/>
      <c r="LOG3" s="238"/>
      <c r="LOH3" s="238"/>
      <c r="LOI3" s="238"/>
      <c r="LOJ3" s="238"/>
      <c r="LOK3" s="238"/>
      <c r="LOL3" s="238"/>
      <c r="LOM3" s="238"/>
      <c r="LON3" s="238"/>
      <c r="LOO3" s="238"/>
      <c r="LOP3" s="238"/>
      <c r="LOQ3" s="238"/>
      <c r="LOR3" s="238"/>
      <c r="LOS3" s="238"/>
      <c r="LOT3" s="238"/>
      <c r="LOU3" s="238"/>
      <c r="LOV3" s="238"/>
      <c r="LOW3" s="238"/>
      <c r="LOX3" s="238"/>
      <c r="LOY3" s="238"/>
      <c r="LOZ3" s="238"/>
      <c r="LPA3" s="238"/>
      <c r="LPB3" s="238"/>
      <c r="LPC3" s="238"/>
      <c r="LPD3" s="238"/>
      <c r="LPE3" s="238"/>
      <c r="LPF3" s="238"/>
      <c r="LPG3" s="238"/>
      <c r="LPH3" s="238"/>
      <c r="LPI3" s="238"/>
      <c r="LPJ3" s="238"/>
      <c r="LPK3" s="238"/>
      <c r="LPL3" s="238"/>
      <c r="LPM3" s="238"/>
      <c r="LPN3" s="238"/>
      <c r="LPO3" s="238"/>
      <c r="LPP3" s="238"/>
      <c r="LPQ3" s="238"/>
      <c r="LPR3" s="238"/>
      <c r="LPS3" s="238"/>
      <c r="LPT3" s="238"/>
      <c r="LPU3" s="238"/>
      <c r="LPV3" s="238"/>
      <c r="LPW3" s="238"/>
      <c r="LPX3" s="238"/>
      <c r="LPY3" s="238"/>
      <c r="LPZ3" s="238"/>
      <c r="LQA3" s="238"/>
      <c r="LQB3" s="238"/>
      <c r="LQC3" s="238"/>
      <c r="LQD3" s="238"/>
      <c r="LQE3" s="238"/>
      <c r="LQF3" s="238"/>
      <c r="LQG3" s="238"/>
      <c r="LQH3" s="238"/>
      <c r="LQI3" s="238"/>
      <c r="LQJ3" s="238"/>
      <c r="LQK3" s="238"/>
      <c r="LQL3" s="238"/>
      <c r="LQM3" s="238"/>
      <c r="LQN3" s="238"/>
      <c r="LQO3" s="238"/>
      <c r="LQP3" s="238"/>
      <c r="LQQ3" s="238"/>
      <c r="LQR3" s="238"/>
      <c r="LQS3" s="238"/>
      <c r="LQT3" s="238"/>
      <c r="LQU3" s="238"/>
      <c r="LQV3" s="238"/>
      <c r="LQW3" s="238"/>
      <c r="LQX3" s="238"/>
      <c r="LQY3" s="238"/>
      <c r="LQZ3" s="238"/>
      <c r="LRA3" s="238"/>
      <c r="LRB3" s="238"/>
      <c r="LRC3" s="238"/>
      <c r="LRD3" s="238"/>
      <c r="LRE3" s="238"/>
      <c r="LRF3" s="238"/>
      <c r="LRG3" s="238"/>
      <c r="LRH3" s="238"/>
      <c r="LRI3" s="238"/>
      <c r="LRJ3" s="238"/>
      <c r="LRK3" s="238"/>
      <c r="LRL3" s="238"/>
      <c r="LRM3" s="238"/>
      <c r="LRN3" s="238"/>
      <c r="LRO3" s="238"/>
      <c r="LRP3" s="238"/>
      <c r="LRQ3" s="238"/>
      <c r="LRR3" s="238"/>
      <c r="LRS3" s="238"/>
      <c r="LRT3" s="238"/>
      <c r="LRU3" s="238"/>
      <c r="LRV3" s="238"/>
      <c r="LRW3" s="238"/>
      <c r="LRX3" s="238"/>
      <c r="LRY3" s="238"/>
      <c r="LRZ3" s="238"/>
      <c r="LSA3" s="238"/>
      <c r="LSB3" s="238"/>
      <c r="LSC3" s="238"/>
      <c r="LSD3" s="238"/>
      <c r="LSE3" s="238"/>
      <c r="LSF3" s="238"/>
      <c r="LSG3" s="238"/>
      <c r="LSH3" s="238"/>
      <c r="LSI3" s="238"/>
      <c r="LSJ3" s="238"/>
      <c r="LSK3" s="238"/>
      <c r="LSL3" s="238"/>
      <c r="LSM3" s="238"/>
      <c r="LSN3" s="238"/>
      <c r="LSO3" s="238"/>
      <c r="LSP3" s="238"/>
      <c r="LSQ3" s="238"/>
      <c r="LSR3" s="238"/>
      <c r="LSS3" s="238"/>
      <c r="LST3" s="238"/>
      <c r="LSU3" s="238"/>
      <c r="LSV3" s="238"/>
      <c r="LSW3" s="238"/>
      <c r="LSX3" s="238"/>
      <c r="LSY3" s="238"/>
      <c r="LSZ3" s="238"/>
      <c r="LTA3" s="238"/>
      <c r="LTB3" s="238"/>
      <c r="LTC3" s="238"/>
      <c r="LTD3" s="238"/>
      <c r="LTE3" s="238"/>
      <c r="LTF3" s="238"/>
      <c r="LTG3" s="238"/>
      <c r="LTH3" s="238"/>
      <c r="LTI3" s="238"/>
      <c r="LTJ3" s="238"/>
      <c r="LTK3" s="238"/>
      <c r="LTL3" s="238"/>
      <c r="LTM3" s="238"/>
      <c r="LTN3" s="238"/>
      <c r="LTO3" s="238"/>
      <c r="LTP3" s="238"/>
      <c r="LTQ3" s="238"/>
      <c r="LTR3" s="238"/>
      <c r="LTS3" s="238"/>
      <c r="LTT3" s="238"/>
      <c r="LTU3" s="238"/>
      <c r="LTV3" s="238"/>
      <c r="LTW3" s="238"/>
      <c r="LTX3" s="238"/>
      <c r="LTY3" s="238"/>
      <c r="LTZ3" s="238"/>
      <c r="LUA3" s="238"/>
      <c r="LUB3" s="238"/>
      <c r="LUC3" s="238"/>
      <c r="LUD3" s="238"/>
      <c r="LUE3" s="238"/>
      <c r="LUF3" s="238"/>
      <c r="LUG3" s="238"/>
      <c r="LUH3" s="238"/>
      <c r="LUI3" s="238"/>
      <c r="LUJ3" s="238"/>
      <c r="LUK3" s="238"/>
      <c r="LUL3" s="238"/>
      <c r="LUM3" s="238"/>
      <c r="LUN3" s="238"/>
      <c r="LUO3" s="238"/>
      <c r="LUP3" s="238"/>
      <c r="LUQ3" s="238"/>
      <c r="LUR3" s="238"/>
      <c r="LUS3" s="238"/>
      <c r="LUT3" s="238"/>
      <c r="LUU3" s="238"/>
      <c r="LUV3" s="238"/>
      <c r="LUW3" s="238"/>
      <c r="LUX3" s="238"/>
      <c r="LUY3" s="238"/>
      <c r="LUZ3" s="238"/>
      <c r="LVA3" s="238"/>
      <c r="LVB3" s="238"/>
      <c r="LVC3" s="238"/>
      <c r="LVD3" s="238"/>
      <c r="LVE3" s="238"/>
      <c r="LVF3" s="238"/>
      <c r="LVG3" s="238"/>
      <c r="LVH3" s="238"/>
      <c r="LVI3" s="238"/>
      <c r="LVJ3" s="238"/>
      <c r="LVK3" s="238"/>
      <c r="LVL3" s="238"/>
      <c r="LVM3" s="238"/>
      <c r="LVN3" s="238"/>
      <c r="LVO3" s="238"/>
      <c r="LVP3" s="238"/>
      <c r="LVQ3" s="238"/>
      <c r="LVR3" s="238"/>
      <c r="LVS3" s="238"/>
      <c r="LVT3" s="238"/>
      <c r="LVU3" s="238"/>
      <c r="LVV3" s="238"/>
      <c r="LVW3" s="238"/>
      <c r="LVX3" s="238"/>
      <c r="LVY3" s="238"/>
      <c r="LVZ3" s="238"/>
      <c r="LWA3" s="238"/>
      <c r="LWB3" s="238"/>
      <c r="LWC3" s="238"/>
      <c r="LWD3" s="238"/>
      <c r="LWE3" s="238"/>
      <c r="LWF3" s="238"/>
      <c r="LWG3" s="238"/>
      <c r="LWH3" s="238"/>
      <c r="LWI3" s="238"/>
      <c r="LWJ3" s="238"/>
      <c r="LWK3" s="238"/>
      <c r="LWL3" s="238"/>
      <c r="LWM3" s="238"/>
      <c r="LWN3" s="238"/>
      <c r="LWO3" s="238"/>
      <c r="LWP3" s="238"/>
      <c r="LWQ3" s="238"/>
      <c r="LWR3" s="238"/>
      <c r="LWS3" s="238"/>
      <c r="LWT3" s="238"/>
      <c r="LWU3" s="238"/>
      <c r="LWV3" s="238"/>
      <c r="LWW3" s="238"/>
      <c r="LWX3" s="238"/>
      <c r="LWY3" s="238"/>
      <c r="LWZ3" s="238"/>
      <c r="LXA3" s="238"/>
      <c r="LXB3" s="238"/>
      <c r="LXC3" s="238"/>
      <c r="LXD3" s="238"/>
      <c r="LXE3" s="238"/>
      <c r="LXF3" s="238"/>
      <c r="LXG3" s="238"/>
      <c r="LXH3" s="238"/>
      <c r="LXI3" s="238"/>
      <c r="LXJ3" s="238"/>
      <c r="LXK3" s="238"/>
      <c r="LXL3" s="238"/>
      <c r="LXM3" s="238"/>
      <c r="LXN3" s="238"/>
      <c r="LXO3" s="238"/>
      <c r="LXP3" s="238"/>
      <c r="LXQ3" s="238"/>
      <c r="LXR3" s="238"/>
      <c r="LXS3" s="238"/>
      <c r="LXT3" s="238"/>
      <c r="LXU3" s="238"/>
      <c r="LXV3" s="238"/>
      <c r="LXW3" s="238"/>
      <c r="LXX3" s="238"/>
      <c r="LXY3" s="238"/>
      <c r="LXZ3" s="238"/>
      <c r="LYA3" s="238"/>
      <c r="LYB3" s="238"/>
      <c r="LYC3" s="238"/>
      <c r="LYD3" s="238"/>
      <c r="LYE3" s="238"/>
      <c r="LYF3" s="238"/>
      <c r="LYG3" s="238"/>
      <c r="LYH3" s="238"/>
      <c r="LYI3" s="238"/>
      <c r="LYJ3" s="238"/>
      <c r="LYK3" s="238"/>
      <c r="LYL3" s="238"/>
      <c r="LYM3" s="238"/>
      <c r="LYN3" s="238"/>
      <c r="LYO3" s="238"/>
      <c r="LYP3" s="238"/>
      <c r="LYQ3" s="238"/>
      <c r="LYR3" s="238"/>
      <c r="LYS3" s="238"/>
      <c r="LYT3" s="238"/>
      <c r="LYU3" s="238"/>
      <c r="LYV3" s="238"/>
      <c r="LYW3" s="238"/>
      <c r="LYX3" s="238"/>
      <c r="LYY3" s="238"/>
      <c r="LYZ3" s="238"/>
      <c r="LZA3" s="238"/>
      <c r="LZB3" s="238"/>
      <c r="LZC3" s="238"/>
      <c r="LZD3" s="238"/>
      <c r="LZE3" s="238"/>
      <c r="LZF3" s="238"/>
      <c r="LZG3" s="238"/>
      <c r="LZH3" s="238"/>
      <c r="LZI3" s="238"/>
      <c r="LZJ3" s="238"/>
      <c r="LZK3" s="238"/>
      <c r="LZL3" s="238"/>
      <c r="LZM3" s="238"/>
      <c r="LZN3" s="238"/>
      <c r="LZO3" s="238"/>
      <c r="LZP3" s="238"/>
      <c r="LZQ3" s="238"/>
      <c r="LZR3" s="238"/>
      <c r="LZS3" s="238"/>
      <c r="LZT3" s="238"/>
      <c r="LZU3" s="238"/>
      <c r="LZV3" s="238"/>
      <c r="LZW3" s="238"/>
      <c r="LZX3" s="238"/>
      <c r="LZY3" s="238"/>
      <c r="LZZ3" s="238"/>
      <c r="MAA3" s="238"/>
      <c r="MAB3" s="238"/>
      <c r="MAC3" s="238"/>
      <c r="MAD3" s="238"/>
      <c r="MAE3" s="238"/>
      <c r="MAF3" s="238"/>
      <c r="MAG3" s="238"/>
      <c r="MAH3" s="238"/>
      <c r="MAI3" s="238"/>
      <c r="MAJ3" s="238"/>
      <c r="MAK3" s="238"/>
      <c r="MAL3" s="238"/>
      <c r="MAM3" s="238"/>
      <c r="MAN3" s="238"/>
      <c r="MAO3" s="238"/>
      <c r="MAP3" s="238"/>
      <c r="MAQ3" s="238"/>
      <c r="MAR3" s="238"/>
      <c r="MAS3" s="238"/>
      <c r="MAT3" s="238"/>
      <c r="MAU3" s="238"/>
      <c r="MAV3" s="238"/>
      <c r="MAW3" s="238"/>
      <c r="MAX3" s="238"/>
      <c r="MAY3" s="238"/>
      <c r="MAZ3" s="238"/>
      <c r="MBA3" s="238"/>
      <c r="MBB3" s="238"/>
      <c r="MBC3" s="238"/>
      <c r="MBD3" s="238"/>
      <c r="MBE3" s="238"/>
      <c r="MBF3" s="238"/>
      <c r="MBG3" s="238"/>
      <c r="MBH3" s="238"/>
      <c r="MBI3" s="238"/>
      <c r="MBJ3" s="238"/>
      <c r="MBK3" s="238"/>
      <c r="MBL3" s="238"/>
      <c r="MBM3" s="238"/>
      <c r="MBN3" s="238"/>
      <c r="MBO3" s="238"/>
      <c r="MBP3" s="238"/>
      <c r="MBQ3" s="238"/>
      <c r="MBR3" s="238"/>
      <c r="MBS3" s="238"/>
      <c r="MBT3" s="238"/>
      <c r="MBU3" s="238"/>
      <c r="MBV3" s="238"/>
      <c r="MBW3" s="238"/>
      <c r="MBX3" s="238"/>
      <c r="MBY3" s="238"/>
      <c r="MBZ3" s="238"/>
      <c r="MCA3" s="238"/>
      <c r="MCB3" s="238"/>
      <c r="MCC3" s="238"/>
      <c r="MCD3" s="238"/>
      <c r="MCE3" s="238"/>
      <c r="MCF3" s="238"/>
      <c r="MCG3" s="238"/>
      <c r="MCH3" s="238"/>
      <c r="MCI3" s="238"/>
      <c r="MCJ3" s="238"/>
      <c r="MCK3" s="238"/>
      <c r="MCL3" s="238"/>
      <c r="MCM3" s="238"/>
      <c r="MCN3" s="238"/>
      <c r="MCO3" s="238"/>
      <c r="MCP3" s="238"/>
      <c r="MCQ3" s="238"/>
      <c r="MCR3" s="238"/>
      <c r="MCS3" s="238"/>
      <c r="MCT3" s="238"/>
      <c r="MCU3" s="238"/>
      <c r="MCV3" s="238"/>
      <c r="MCW3" s="238"/>
      <c r="MCX3" s="238"/>
      <c r="MCY3" s="238"/>
      <c r="MCZ3" s="238"/>
      <c r="MDA3" s="238"/>
      <c r="MDB3" s="238"/>
      <c r="MDC3" s="238"/>
      <c r="MDD3" s="238"/>
      <c r="MDE3" s="238"/>
      <c r="MDF3" s="238"/>
      <c r="MDG3" s="238"/>
      <c r="MDH3" s="238"/>
      <c r="MDI3" s="238"/>
      <c r="MDJ3" s="238"/>
      <c r="MDK3" s="238"/>
      <c r="MDL3" s="238"/>
      <c r="MDM3" s="238"/>
      <c r="MDN3" s="238"/>
      <c r="MDO3" s="238"/>
      <c r="MDP3" s="238"/>
      <c r="MDQ3" s="238"/>
      <c r="MDR3" s="238"/>
      <c r="MDS3" s="238"/>
      <c r="MDT3" s="238"/>
      <c r="MDU3" s="238"/>
      <c r="MDV3" s="238"/>
      <c r="MDW3" s="238"/>
      <c r="MDX3" s="238"/>
      <c r="MDY3" s="238"/>
      <c r="MDZ3" s="238"/>
      <c r="MEA3" s="238"/>
      <c r="MEB3" s="238"/>
      <c r="MEC3" s="238"/>
      <c r="MED3" s="238"/>
      <c r="MEE3" s="238"/>
      <c r="MEF3" s="238"/>
      <c r="MEG3" s="238"/>
      <c r="MEH3" s="238"/>
      <c r="MEI3" s="238"/>
      <c r="MEJ3" s="238"/>
      <c r="MEK3" s="238"/>
      <c r="MEL3" s="238"/>
      <c r="MEM3" s="238"/>
      <c r="MEN3" s="238"/>
      <c r="MEO3" s="238"/>
      <c r="MEP3" s="238"/>
      <c r="MEQ3" s="238"/>
      <c r="MER3" s="238"/>
      <c r="MES3" s="238"/>
      <c r="MET3" s="238"/>
      <c r="MEU3" s="238"/>
      <c r="MEV3" s="238"/>
      <c r="MEW3" s="238"/>
      <c r="MEX3" s="238"/>
      <c r="MEY3" s="238"/>
      <c r="MEZ3" s="238"/>
      <c r="MFA3" s="238"/>
      <c r="MFB3" s="238"/>
      <c r="MFC3" s="238"/>
      <c r="MFD3" s="238"/>
      <c r="MFE3" s="238"/>
      <c r="MFF3" s="238"/>
      <c r="MFG3" s="238"/>
      <c r="MFH3" s="238"/>
      <c r="MFI3" s="238"/>
      <c r="MFJ3" s="238"/>
      <c r="MFK3" s="238"/>
      <c r="MFL3" s="238"/>
      <c r="MFM3" s="238"/>
      <c r="MFN3" s="238"/>
      <c r="MFO3" s="238"/>
      <c r="MFP3" s="238"/>
      <c r="MFQ3" s="238"/>
      <c r="MFR3" s="238"/>
      <c r="MFS3" s="238"/>
      <c r="MFT3" s="238"/>
      <c r="MFU3" s="238"/>
      <c r="MFV3" s="238"/>
      <c r="MFW3" s="238"/>
      <c r="MFX3" s="238"/>
      <c r="MFY3" s="238"/>
      <c r="MFZ3" s="238"/>
      <c r="MGA3" s="238"/>
      <c r="MGB3" s="238"/>
      <c r="MGC3" s="238"/>
      <c r="MGD3" s="238"/>
      <c r="MGE3" s="238"/>
      <c r="MGF3" s="238"/>
      <c r="MGG3" s="238"/>
      <c r="MGH3" s="238"/>
      <c r="MGI3" s="238"/>
      <c r="MGJ3" s="238"/>
      <c r="MGK3" s="238"/>
      <c r="MGL3" s="238"/>
      <c r="MGM3" s="238"/>
      <c r="MGN3" s="238"/>
      <c r="MGO3" s="238"/>
      <c r="MGP3" s="238"/>
      <c r="MGQ3" s="238"/>
      <c r="MGR3" s="238"/>
      <c r="MGS3" s="238"/>
      <c r="MGT3" s="238"/>
      <c r="MGU3" s="238"/>
      <c r="MGV3" s="238"/>
      <c r="MGW3" s="238"/>
      <c r="MGX3" s="238"/>
      <c r="MGY3" s="238"/>
      <c r="MGZ3" s="238"/>
      <c r="MHA3" s="238"/>
      <c r="MHB3" s="238"/>
      <c r="MHC3" s="238"/>
      <c r="MHD3" s="238"/>
      <c r="MHE3" s="238"/>
      <c r="MHF3" s="238"/>
      <c r="MHG3" s="238"/>
      <c r="MHH3" s="238"/>
      <c r="MHI3" s="238"/>
      <c r="MHJ3" s="238"/>
      <c r="MHK3" s="238"/>
      <c r="MHL3" s="238"/>
      <c r="MHM3" s="238"/>
      <c r="MHN3" s="238"/>
      <c r="MHO3" s="238"/>
      <c r="MHP3" s="238"/>
      <c r="MHQ3" s="238"/>
      <c r="MHR3" s="238"/>
      <c r="MHS3" s="238"/>
      <c r="MHT3" s="238"/>
      <c r="MHU3" s="238"/>
      <c r="MHV3" s="238"/>
      <c r="MHW3" s="238"/>
      <c r="MHX3" s="238"/>
      <c r="MHY3" s="238"/>
      <c r="MHZ3" s="238"/>
      <c r="MIA3" s="238"/>
      <c r="MIB3" s="238"/>
      <c r="MIC3" s="238"/>
      <c r="MID3" s="238"/>
      <c r="MIE3" s="238"/>
      <c r="MIF3" s="238"/>
      <c r="MIG3" s="238"/>
      <c r="MIH3" s="238"/>
      <c r="MII3" s="238"/>
      <c r="MIJ3" s="238"/>
      <c r="MIK3" s="238"/>
      <c r="MIL3" s="238"/>
      <c r="MIM3" s="238"/>
      <c r="MIN3" s="238"/>
      <c r="MIO3" s="238"/>
      <c r="MIP3" s="238"/>
      <c r="MIQ3" s="238"/>
      <c r="MIR3" s="238"/>
      <c r="MIS3" s="238"/>
      <c r="MIT3" s="238"/>
      <c r="MIU3" s="238"/>
      <c r="MIV3" s="238"/>
      <c r="MIW3" s="238"/>
      <c r="MIX3" s="238"/>
      <c r="MIY3" s="238"/>
      <c r="MIZ3" s="238"/>
      <c r="MJA3" s="238"/>
      <c r="MJB3" s="238"/>
      <c r="MJC3" s="238"/>
      <c r="MJD3" s="238"/>
      <c r="MJE3" s="238"/>
      <c r="MJF3" s="238"/>
      <c r="MJG3" s="238"/>
      <c r="MJH3" s="238"/>
      <c r="MJI3" s="238"/>
      <c r="MJJ3" s="238"/>
      <c r="MJK3" s="238"/>
      <c r="MJL3" s="238"/>
      <c r="MJM3" s="238"/>
      <c r="MJN3" s="238"/>
      <c r="MJO3" s="238"/>
      <c r="MJP3" s="238"/>
      <c r="MJQ3" s="238"/>
      <c r="MJR3" s="238"/>
      <c r="MJS3" s="238"/>
      <c r="MJT3" s="238"/>
      <c r="MJU3" s="238"/>
      <c r="MJV3" s="238"/>
      <c r="MJW3" s="238"/>
      <c r="MJX3" s="238"/>
      <c r="MJY3" s="238"/>
      <c r="MJZ3" s="238"/>
      <c r="MKA3" s="238"/>
      <c r="MKB3" s="238"/>
      <c r="MKC3" s="238"/>
      <c r="MKD3" s="238"/>
      <c r="MKE3" s="238"/>
      <c r="MKF3" s="238"/>
      <c r="MKG3" s="238"/>
      <c r="MKH3" s="238"/>
      <c r="MKI3" s="238"/>
      <c r="MKJ3" s="238"/>
      <c r="MKK3" s="238"/>
      <c r="MKL3" s="238"/>
      <c r="MKM3" s="238"/>
      <c r="MKN3" s="238"/>
      <c r="MKO3" s="238"/>
      <c r="MKP3" s="238"/>
      <c r="MKQ3" s="238"/>
      <c r="MKR3" s="238"/>
      <c r="MKS3" s="238"/>
      <c r="MKT3" s="238"/>
      <c r="MKU3" s="238"/>
      <c r="MKV3" s="238"/>
      <c r="MKW3" s="238"/>
      <c r="MKX3" s="238"/>
      <c r="MKY3" s="238"/>
      <c r="MKZ3" s="238"/>
      <c r="MLA3" s="238"/>
      <c r="MLB3" s="238"/>
      <c r="MLC3" s="238"/>
      <c r="MLD3" s="238"/>
      <c r="MLE3" s="238"/>
      <c r="MLF3" s="238"/>
      <c r="MLG3" s="238"/>
      <c r="MLH3" s="238"/>
      <c r="MLI3" s="238"/>
      <c r="MLJ3" s="238"/>
      <c r="MLK3" s="238"/>
      <c r="MLL3" s="238"/>
      <c r="MLM3" s="238"/>
      <c r="MLN3" s="238"/>
      <c r="MLO3" s="238"/>
      <c r="MLP3" s="238"/>
      <c r="MLQ3" s="238"/>
      <c r="MLR3" s="238"/>
      <c r="MLS3" s="238"/>
      <c r="MLT3" s="238"/>
      <c r="MLU3" s="238"/>
      <c r="MLV3" s="238"/>
      <c r="MLW3" s="238"/>
      <c r="MLX3" s="238"/>
      <c r="MLY3" s="238"/>
      <c r="MLZ3" s="238"/>
      <c r="MMA3" s="238"/>
      <c r="MMB3" s="238"/>
      <c r="MMC3" s="238"/>
      <c r="MMD3" s="238"/>
      <c r="MME3" s="238"/>
      <c r="MMF3" s="238"/>
      <c r="MMG3" s="238"/>
      <c r="MMH3" s="238"/>
      <c r="MMI3" s="238"/>
      <c r="MMJ3" s="238"/>
      <c r="MMK3" s="238"/>
      <c r="MML3" s="238"/>
      <c r="MMM3" s="238"/>
      <c r="MMN3" s="238"/>
      <c r="MMO3" s="238"/>
      <c r="MMP3" s="238"/>
      <c r="MMQ3" s="238"/>
      <c r="MMR3" s="238"/>
      <c r="MMS3" s="238"/>
      <c r="MMT3" s="238"/>
      <c r="MMU3" s="238"/>
      <c r="MMV3" s="238"/>
      <c r="MMW3" s="238"/>
      <c r="MMX3" s="238"/>
      <c r="MMY3" s="238"/>
      <c r="MMZ3" s="238"/>
      <c r="MNA3" s="238"/>
      <c r="MNB3" s="238"/>
      <c r="MNC3" s="238"/>
      <c r="MND3" s="238"/>
      <c r="MNE3" s="238"/>
      <c r="MNF3" s="238"/>
      <c r="MNG3" s="238"/>
      <c r="MNH3" s="238"/>
      <c r="MNI3" s="238"/>
      <c r="MNJ3" s="238"/>
      <c r="MNK3" s="238"/>
      <c r="MNL3" s="238"/>
      <c r="MNM3" s="238"/>
      <c r="MNN3" s="238"/>
      <c r="MNO3" s="238"/>
      <c r="MNP3" s="238"/>
      <c r="MNQ3" s="238"/>
      <c r="MNR3" s="238"/>
      <c r="MNS3" s="238"/>
      <c r="MNT3" s="238"/>
      <c r="MNU3" s="238"/>
      <c r="MNV3" s="238"/>
      <c r="MNW3" s="238"/>
      <c r="MNX3" s="238"/>
      <c r="MNY3" s="238"/>
      <c r="MNZ3" s="238"/>
      <c r="MOA3" s="238"/>
      <c r="MOB3" s="238"/>
      <c r="MOC3" s="238"/>
      <c r="MOD3" s="238"/>
      <c r="MOE3" s="238"/>
      <c r="MOF3" s="238"/>
      <c r="MOG3" s="238"/>
      <c r="MOH3" s="238"/>
      <c r="MOI3" s="238"/>
      <c r="MOJ3" s="238"/>
      <c r="MOK3" s="238"/>
      <c r="MOL3" s="238"/>
      <c r="MOM3" s="238"/>
      <c r="MON3" s="238"/>
      <c r="MOO3" s="238"/>
      <c r="MOP3" s="238"/>
      <c r="MOQ3" s="238"/>
      <c r="MOR3" s="238"/>
      <c r="MOS3" s="238"/>
      <c r="MOT3" s="238"/>
      <c r="MOU3" s="238"/>
      <c r="MOV3" s="238"/>
      <c r="MOW3" s="238"/>
      <c r="MOX3" s="238"/>
      <c r="MOY3" s="238"/>
      <c r="MOZ3" s="238"/>
      <c r="MPA3" s="238"/>
      <c r="MPB3" s="238"/>
      <c r="MPC3" s="238"/>
      <c r="MPD3" s="238"/>
      <c r="MPE3" s="238"/>
      <c r="MPF3" s="238"/>
      <c r="MPG3" s="238"/>
      <c r="MPH3" s="238"/>
      <c r="MPI3" s="238"/>
      <c r="MPJ3" s="238"/>
      <c r="MPK3" s="238"/>
      <c r="MPL3" s="238"/>
      <c r="MPM3" s="238"/>
      <c r="MPN3" s="238"/>
      <c r="MPO3" s="238"/>
      <c r="MPP3" s="238"/>
      <c r="MPQ3" s="238"/>
      <c r="MPR3" s="238"/>
      <c r="MPS3" s="238"/>
      <c r="MPT3" s="238"/>
      <c r="MPU3" s="238"/>
      <c r="MPV3" s="238"/>
      <c r="MPW3" s="238"/>
      <c r="MPX3" s="238"/>
      <c r="MPY3" s="238"/>
      <c r="MPZ3" s="238"/>
      <c r="MQA3" s="238"/>
      <c r="MQB3" s="238"/>
      <c r="MQC3" s="238"/>
      <c r="MQD3" s="238"/>
      <c r="MQE3" s="238"/>
      <c r="MQF3" s="238"/>
      <c r="MQG3" s="238"/>
      <c r="MQH3" s="238"/>
      <c r="MQI3" s="238"/>
      <c r="MQJ3" s="238"/>
      <c r="MQK3" s="238"/>
      <c r="MQL3" s="238"/>
      <c r="MQM3" s="238"/>
      <c r="MQN3" s="238"/>
      <c r="MQO3" s="238"/>
      <c r="MQP3" s="238"/>
      <c r="MQQ3" s="238"/>
      <c r="MQR3" s="238"/>
      <c r="MQS3" s="238"/>
      <c r="MQT3" s="238"/>
      <c r="MQU3" s="238"/>
      <c r="MQV3" s="238"/>
      <c r="MQW3" s="238"/>
      <c r="MQX3" s="238"/>
      <c r="MQY3" s="238"/>
      <c r="MQZ3" s="238"/>
      <c r="MRA3" s="238"/>
      <c r="MRB3" s="238"/>
      <c r="MRC3" s="238"/>
      <c r="MRD3" s="238"/>
      <c r="MRE3" s="238"/>
      <c r="MRF3" s="238"/>
      <c r="MRG3" s="238"/>
      <c r="MRH3" s="238"/>
      <c r="MRI3" s="238"/>
      <c r="MRJ3" s="238"/>
      <c r="MRK3" s="238"/>
      <c r="MRL3" s="238"/>
      <c r="MRM3" s="238"/>
      <c r="MRN3" s="238"/>
      <c r="MRO3" s="238"/>
      <c r="MRP3" s="238"/>
      <c r="MRQ3" s="238"/>
      <c r="MRR3" s="238"/>
      <c r="MRS3" s="238"/>
      <c r="MRT3" s="238"/>
      <c r="MRU3" s="238"/>
      <c r="MRV3" s="238"/>
      <c r="MRW3" s="238"/>
      <c r="MRX3" s="238"/>
      <c r="MRY3" s="238"/>
      <c r="MRZ3" s="238"/>
      <c r="MSA3" s="238"/>
      <c r="MSB3" s="238"/>
      <c r="MSC3" s="238"/>
      <c r="MSD3" s="238"/>
      <c r="MSE3" s="238"/>
      <c r="MSF3" s="238"/>
      <c r="MSG3" s="238"/>
      <c r="MSH3" s="238"/>
      <c r="MSI3" s="238"/>
      <c r="MSJ3" s="238"/>
      <c r="MSK3" s="238"/>
      <c r="MSL3" s="238"/>
      <c r="MSM3" s="238"/>
      <c r="MSN3" s="238"/>
      <c r="MSO3" s="238"/>
      <c r="MSP3" s="238"/>
      <c r="MSQ3" s="238"/>
      <c r="MSR3" s="238"/>
      <c r="MSS3" s="238"/>
      <c r="MST3" s="238"/>
      <c r="MSU3" s="238"/>
      <c r="MSV3" s="238"/>
      <c r="MSW3" s="238"/>
      <c r="MSX3" s="238"/>
      <c r="MSY3" s="238"/>
      <c r="MSZ3" s="238"/>
      <c r="MTA3" s="238"/>
      <c r="MTB3" s="238"/>
      <c r="MTC3" s="238"/>
      <c r="MTD3" s="238"/>
      <c r="MTE3" s="238"/>
      <c r="MTF3" s="238"/>
      <c r="MTG3" s="238"/>
      <c r="MTH3" s="238"/>
      <c r="MTI3" s="238"/>
      <c r="MTJ3" s="238"/>
      <c r="MTK3" s="238"/>
      <c r="MTL3" s="238"/>
      <c r="MTM3" s="238"/>
      <c r="MTN3" s="238"/>
      <c r="MTO3" s="238"/>
      <c r="MTP3" s="238"/>
      <c r="MTQ3" s="238"/>
      <c r="MTR3" s="238"/>
      <c r="MTS3" s="238"/>
      <c r="MTT3" s="238"/>
      <c r="MTU3" s="238"/>
      <c r="MTV3" s="238"/>
      <c r="MTW3" s="238"/>
      <c r="MTX3" s="238"/>
      <c r="MTY3" s="238"/>
      <c r="MTZ3" s="238"/>
      <c r="MUA3" s="238"/>
      <c r="MUB3" s="238"/>
      <c r="MUC3" s="238"/>
      <c r="MUD3" s="238"/>
      <c r="MUE3" s="238"/>
      <c r="MUF3" s="238"/>
      <c r="MUG3" s="238"/>
      <c r="MUH3" s="238"/>
      <c r="MUI3" s="238"/>
      <c r="MUJ3" s="238"/>
      <c r="MUK3" s="238"/>
      <c r="MUL3" s="238"/>
      <c r="MUM3" s="238"/>
      <c r="MUN3" s="238"/>
      <c r="MUO3" s="238"/>
      <c r="MUP3" s="238"/>
      <c r="MUQ3" s="238"/>
      <c r="MUR3" s="238"/>
      <c r="MUS3" s="238"/>
      <c r="MUT3" s="238"/>
      <c r="MUU3" s="238"/>
      <c r="MUV3" s="238"/>
      <c r="MUW3" s="238"/>
      <c r="MUX3" s="238"/>
      <c r="MUY3" s="238"/>
      <c r="MUZ3" s="238"/>
      <c r="MVA3" s="238"/>
      <c r="MVB3" s="238"/>
      <c r="MVC3" s="238"/>
      <c r="MVD3" s="238"/>
      <c r="MVE3" s="238"/>
      <c r="MVF3" s="238"/>
      <c r="MVG3" s="238"/>
      <c r="MVH3" s="238"/>
      <c r="MVI3" s="238"/>
      <c r="MVJ3" s="238"/>
      <c r="MVK3" s="238"/>
      <c r="MVL3" s="238"/>
      <c r="MVM3" s="238"/>
      <c r="MVN3" s="238"/>
      <c r="MVO3" s="238"/>
      <c r="MVP3" s="238"/>
      <c r="MVQ3" s="238"/>
      <c r="MVR3" s="238"/>
      <c r="MVS3" s="238"/>
      <c r="MVT3" s="238"/>
      <c r="MVU3" s="238"/>
      <c r="MVV3" s="238"/>
      <c r="MVW3" s="238"/>
      <c r="MVX3" s="238"/>
      <c r="MVY3" s="238"/>
      <c r="MVZ3" s="238"/>
      <c r="MWA3" s="238"/>
      <c r="MWB3" s="238"/>
      <c r="MWC3" s="238"/>
      <c r="MWD3" s="238"/>
      <c r="MWE3" s="238"/>
      <c r="MWF3" s="238"/>
      <c r="MWG3" s="238"/>
      <c r="MWH3" s="238"/>
      <c r="MWI3" s="238"/>
      <c r="MWJ3" s="238"/>
      <c r="MWK3" s="238"/>
      <c r="MWL3" s="238"/>
      <c r="MWM3" s="238"/>
      <c r="MWN3" s="238"/>
      <c r="MWO3" s="238"/>
      <c r="MWP3" s="238"/>
      <c r="MWQ3" s="238"/>
      <c r="MWR3" s="238"/>
      <c r="MWS3" s="238"/>
      <c r="MWT3" s="238"/>
      <c r="MWU3" s="238"/>
      <c r="MWV3" s="238"/>
      <c r="MWW3" s="238"/>
      <c r="MWX3" s="238"/>
      <c r="MWY3" s="238"/>
      <c r="MWZ3" s="238"/>
      <c r="MXA3" s="238"/>
      <c r="MXB3" s="238"/>
      <c r="MXC3" s="238"/>
      <c r="MXD3" s="238"/>
      <c r="MXE3" s="238"/>
      <c r="MXF3" s="238"/>
      <c r="MXG3" s="238"/>
      <c r="MXH3" s="238"/>
      <c r="MXI3" s="238"/>
      <c r="MXJ3" s="238"/>
      <c r="MXK3" s="238"/>
      <c r="MXL3" s="238"/>
      <c r="MXM3" s="238"/>
      <c r="MXN3" s="238"/>
      <c r="MXO3" s="238"/>
      <c r="MXP3" s="238"/>
      <c r="MXQ3" s="238"/>
      <c r="MXR3" s="238"/>
      <c r="MXS3" s="238"/>
      <c r="MXT3" s="238"/>
      <c r="MXU3" s="238"/>
      <c r="MXV3" s="238"/>
      <c r="MXW3" s="238"/>
      <c r="MXX3" s="238"/>
      <c r="MXY3" s="238"/>
      <c r="MXZ3" s="238"/>
      <c r="MYA3" s="238"/>
      <c r="MYB3" s="238"/>
      <c r="MYC3" s="238"/>
      <c r="MYD3" s="238"/>
      <c r="MYE3" s="238"/>
      <c r="MYF3" s="238"/>
      <c r="MYG3" s="238"/>
      <c r="MYH3" s="238"/>
      <c r="MYI3" s="238"/>
      <c r="MYJ3" s="238"/>
      <c r="MYK3" s="238"/>
      <c r="MYL3" s="238"/>
      <c r="MYM3" s="238"/>
      <c r="MYN3" s="238"/>
      <c r="MYO3" s="238"/>
      <c r="MYP3" s="238"/>
      <c r="MYQ3" s="238"/>
      <c r="MYR3" s="238"/>
      <c r="MYS3" s="238"/>
      <c r="MYT3" s="238"/>
      <c r="MYU3" s="238"/>
      <c r="MYV3" s="238"/>
      <c r="MYW3" s="238"/>
      <c r="MYX3" s="238"/>
      <c r="MYY3" s="238"/>
      <c r="MYZ3" s="238"/>
      <c r="MZA3" s="238"/>
      <c r="MZB3" s="238"/>
      <c r="MZC3" s="238"/>
      <c r="MZD3" s="238"/>
      <c r="MZE3" s="238"/>
      <c r="MZF3" s="238"/>
      <c r="MZG3" s="238"/>
      <c r="MZH3" s="238"/>
      <c r="MZI3" s="238"/>
      <c r="MZJ3" s="238"/>
      <c r="MZK3" s="238"/>
      <c r="MZL3" s="238"/>
      <c r="MZM3" s="238"/>
      <c r="MZN3" s="238"/>
      <c r="MZO3" s="238"/>
      <c r="MZP3" s="238"/>
      <c r="MZQ3" s="238"/>
      <c r="MZR3" s="238"/>
      <c r="MZS3" s="238"/>
      <c r="MZT3" s="238"/>
      <c r="MZU3" s="238"/>
      <c r="MZV3" s="238"/>
      <c r="MZW3" s="238"/>
      <c r="MZX3" s="238"/>
      <c r="MZY3" s="238"/>
      <c r="MZZ3" s="238"/>
      <c r="NAA3" s="238"/>
      <c r="NAB3" s="238"/>
      <c r="NAC3" s="238"/>
      <c r="NAD3" s="238"/>
      <c r="NAE3" s="238"/>
      <c r="NAF3" s="238"/>
      <c r="NAG3" s="238"/>
      <c r="NAH3" s="238"/>
      <c r="NAI3" s="238"/>
      <c r="NAJ3" s="238"/>
      <c r="NAK3" s="238"/>
      <c r="NAL3" s="238"/>
      <c r="NAM3" s="238"/>
      <c r="NAN3" s="238"/>
      <c r="NAO3" s="238"/>
      <c r="NAP3" s="238"/>
      <c r="NAQ3" s="238"/>
      <c r="NAR3" s="238"/>
      <c r="NAS3" s="238"/>
      <c r="NAT3" s="238"/>
      <c r="NAU3" s="238"/>
      <c r="NAV3" s="238"/>
      <c r="NAW3" s="238"/>
      <c r="NAX3" s="238"/>
      <c r="NAY3" s="238"/>
      <c r="NAZ3" s="238"/>
      <c r="NBA3" s="238"/>
      <c r="NBB3" s="238"/>
      <c r="NBC3" s="238"/>
      <c r="NBD3" s="238"/>
      <c r="NBE3" s="238"/>
      <c r="NBF3" s="238"/>
      <c r="NBG3" s="238"/>
      <c r="NBH3" s="238"/>
      <c r="NBI3" s="238"/>
      <c r="NBJ3" s="238"/>
      <c r="NBK3" s="238"/>
      <c r="NBL3" s="238"/>
      <c r="NBM3" s="238"/>
      <c r="NBN3" s="238"/>
      <c r="NBO3" s="238"/>
      <c r="NBP3" s="238"/>
      <c r="NBQ3" s="238"/>
      <c r="NBR3" s="238"/>
      <c r="NBS3" s="238"/>
      <c r="NBT3" s="238"/>
      <c r="NBU3" s="238"/>
      <c r="NBV3" s="238"/>
      <c r="NBW3" s="238"/>
      <c r="NBX3" s="238"/>
      <c r="NBY3" s="238"/>
      <c r="NBZ3" s="238"/>
      <c r="NCA3" s="238"/>
      <c r="NCB3" s="238"/>
      <c r="NCC3" s="238"/>
      <c r="NCD3" s="238"/>
      <c r="NCE3" s="238"/>
      <c r="NCF3" s="238"/>
      <c r="NCG3" s="238"/>
      <c r="NCH3" s="238"/>
      <c r="NCI3" s="238"/>
      <c r="NCJ3" s="238"/>
      <c r="NCK3" s="238"/>
      <c r="NCL3" s="238"/>
      <c r="NCM3" s="238"/>
      <c r="NCN3" s="238"/>
      <c r="NCO3" s="238"/>
      <c r="NCP3" s="238"/>
      <c r="NCQ3" s="238"/>
      <c r="NCR3" s="238"/>
      <c r="NCS3" s="238"/>
      <c r="NCT3" s="238"/>
      <c r="NCU3" s="238"/>
      <c r="NCV3" s="238"/>
      <c r="NCW3" s="238"/>
      <c r="NCX3" s="238"/>
      <c r="NCY3" s="238"/>
      <c r="NCZ3" s="238"/>
      <c r="NDA3" s="238"/>
      <c r="NDB3" s="238"/>
      <c r="NDC3" s="238"/>
      <c r="NDD3" s="238"/>
      <c r="NDE3" s="238"/>
      <c r="NDF3" s="238"/>
      <c r="NDG3" s="238"/>
      <c r="NDH3" s="238"/>
      <c r="NDI3" s="238"/>
      <c r="NDJ3" s="238"/>
      <c r="NDK3" s="238"/>
      <c r="NDL3" s="238"/>
      <c r="NDM3" s="238"/>
      <c r="NDN3" s="238"/>
      <c r="NDO3" s="238"/>
      <c r="NDP3" s="238"/>
      <c r="NDQ3" s="238"/>
      <c r="NDR3" s="238"/>
      <c r="NDS3" s="238"/>
      <c r="NDT3" s="238"/>
      <c r="NDU3" s="238"/>
      <c r="NDV3" s="238"/>
      <c r="NDW3" s="238"/>
      <c r="NDX3" s="238"/>
      <c r="NDY3" s="238"/>
      <c r="NDZ3" s="238"/>
      <c r="NEA3" s="238"/>
      <c r="NEB3" s="238"/>
      <c r="NEC3" s="238"/>
      <c r="NED3" s="238"/>
      <c r="NEE3" s="238"/>
      <c r="NEF3" s="238"/>
      <c r="NEG3" s="238"/>
      <c r="NEH3" s="238"/>
      <c r="NEI3" s="238"/>
      <c r="NEJ3" s="238"/>
      <c r="NEK3" s="238"/>
      <c r="NEL3" s="238"/>
      <c r="NEM3" s="238"/>
      <c r="NEN3" s="238"/>
      <c r="NEO3" s="238"/>
      <c r="NEP3" s="238"/>
      <c r="NEQ3" s="238"/>
      <c r="NER3" s="238"/>
      <c r="NES3" s="238"/>
      <c r="NET3" s="238"/>
      <c r="NEU3" s="238"/>
      <c r="NEV3" s="238"/>
      <c r="NEW3" s="238"/>
      <c r="NEX3" s="238"/>
      <c r="NEY3" s="238"/>
      <c r="NEZ3" s="238"/>
      <c r="NFA3" s="238"/>
      <c r="NFB3" s="238"/>
      <c r="NFC3" s="238"/>
      <c r="NFD3" s="238"/>
      <c r="NFE3" s="238"/>
      <c r="NFF3" s="238"/>
      <c r="NFG3" s="238"/>
      <c r="NFH3" s="238"/>
      <c r="NFI3" s="238"/>
      <c r="NFJ3" s="238"/>
      <c r="NFK3" s="238"/>
      <c r="NFL3" s="238"/>
      <c r="NFM3" s="238"/>
      <c r="NFN3" s="238"/>
      <c r="NFO3" s="238"/>
      <c r="NFP3" s="238"/>
      <c r="NFQ3" s="238"/>
      <c r="NFR3" s="238"/>
      <c r="NFS3" s="238"/>
      <c r="NFT3" s="238"/>
      <c r="NFU3" s="238"/>
      <c r="NFV3" s="238"/>
      <c r="NFW3" s="238"/>
      <c r="NFX3" s="238"/>
      <c r="NFY3" s="238"/>
      <c r="NFZ3" s="238"/>
      <c r="NGA3" s="238"/>
      <c r="NGB3" s="238"/>
      <c r="NGC3" s="238"/>
      <c r="NGD3" s="238"/>
      <c r="NGE3" s="238"/>
      <c r="NGF3" s="238"/>
      <c r="NGG3" s="238"/>
      <c r="NGH3" s="238"/>
      <c r="NGI3" s="238"/>
      <c r="NGJ3" s="238"/>
      <c r="NGK3" s="238"/>
      <c r="NGL3" s="238"/>
      <c r="NGM3" s="238"/>
      <c r="NGN3" s="238"/>
      <c r="NGO3" s="238"/>
      <c r="NGP3" s="238"/>
      <c r="NGQ3" s="238"/>
      <c r="NGR3" s="238"/>
      <c r="NGS3" s="238"/>
      <c r="NGT3" s="238"/>
      <c r="NGU3" s="238"/>
      <c r="NGV3" s="238"/>
      <c r="NGW3" s="238"/>
      <c r="NGX3" s="238"/>
      <c r="NGY3" s="238"/>
      <c r="NGZ3" s="238"/>
      <c r="NHA3" s="238"/>
      <c r="NHB3" s="238"/>
      <c r="NHC3" s="238"/>
      <c r="NHD3" s="238"/>
      <c r="NHE3" s="238"/>
      <c r="NHF3" s="238"/>
      <c r="NHG3" s="238"/>
      <c r="NHH3" s="238"/>
      <c r="NHI3" s="238"/>
      <c r="NHJ3" s="238"/>
      <c r="NHK3" s="238"/>
      <c r="NHL3" s="238"/>
      <c r="NHM3" s="238"/>
      <c r="NHN3" s="238"/>
      <c r="NHO3" s="238"/>
      <c r="NHP3" s="238"/>
      <c r="NHQ3" s="238"/>
      <c r="NHR3" s="238"/>
      <c r="NHS3" s="238"/>
      <c r="NHT3" s="238"/>
      <c r="NHU3" s="238"/>
      <c r="NHV3" s="238"/>
      <c r="NHW3" s="238"/>
      <c r="NHX3" s="238"/>
      <c r="NHY3" s="238"/>
      <c r="NHZ3" s="238"/>
      <c r="NIA3" s="238"/>
      <c r="NIB3" s="238"/>
      <c r="NIC3" s="238"/>
      <c r="NID3" s="238"/>
      <c r="NIE3" s="238"/>
      <c r="NIF3" s="238"/>
      <c r="NIG3" s="238"/>
      <c r="NIH3" s="238"/>
      <c r="NII3" s="238"/>
      <c r="NIJ3" s="238"/>
      <c r="NIK3" s="238"/>
      <c r="NIL3" s="238"/>
      <c r="NIM3" s="238"/>
      <c r="NIN3" s="238"/>
      <c r="NIO3" s="238"/>
      <c r="NIP3" s="238"/>
      <c r="NIQ3" s="238"/>
      <c r="NIR3" s="238"/>
      <c r="NIS3" s="238"/>
      <c r="NIT3" s="238"/>
      <c r="NIU3" s="238"/>
      <c r="NIV3" s="238"/>
      <c r="NIW3" s="238"/>
      <c r="NIX3" s="238"/>
      <c r="NIY3" s="238"/>
      <c r="NIZ3" s="238"/>
      <c r="NJA3" s="238"/>
      <c r="NJB3" s="238"/>
      <c r="NJC3" s="238"/>
      <c r="NJD3" s="238"/>
      <c r="NJE3" s="238"/>
      <c r="NJF3" s="238"/>
      <c r="NJG3" s="238"/>
      <c r="NJH3" s="238"/>
      <c r="NJI3" s="238"/>
      <c r="NJJ3" s="238"/>
      <c r="NJK3" s="238"/>
      <c r="NJL3" s="238"/>
      <c r="NJM3" s="238"/>
      <c r="NJN3" s="238"/>
      <c r="NJO3" s="238"/>
      <c r="NJP3" s="238"/>
      <c r="NJQ3" s="238"/>
      <c r="NJR3" s="238"/>
      <c r="NJS3" s="238"/>
      <c r="NJT3" s="238"/>
      <c r="NJU3" s="238"/>
      <c r="NJV3" s="238"/>
      <c r="NJW3" s="238"/>
      <c r="NJX3" s="238"/>
      <c r="NJY3" s="238"/>
      <c r="NJZ3" s="238"/>
      <c r="NKA3" s="238"/>
      <c r="NKB3" s="238"/>
      <c r="NKC3" s="238"/>
      <c r="NKD3" s="238"/>
      <c r="NKE3" s="238"/>
      <c r="NKF3" s="238"/>
      <c r="NKG3" s="238"/>
      <c r="NKH3" s="238"/>
      <c r="NKI3" s="238"/>
      <c r="NKJ3" s="238"/>
      <c r="NKK3" s="238"/>
      <c r="NKL3" s="238"/>
      <c r="NKM3" s="238"/>
      <c r="NKN3" s="238"/>
      <c r="NKO3" s="238"/>
      <c r="NKP3" s="238"/>
      <c r="NKQ3" s="238"/>
      <c r="NKR3" s="238"/>
      <c r="NKS3" s="238"/>
      <c r="NKT3" s="238"/>
      <c r="NKU3" s="238"/>
      <c r="NKV3" s="238"/>
      <c r="NKW3" s="238"/>
      <c r="NKX3" s="238"/>
      <c r="NKY3" s="238"/>
      <c r="NKZ3" s="238"/>
      <c r="NLA3" s="238"/>
      <c r="NLB3" s="238"/>
      <c r="NLC3" s="238"/>
      <c r="NLD3" s="238"/>
      <c r="NLE3" s="238"/>
      <c r="NLF3" s="238"/>
      <c r="NLG3" s="238"/>
      <c r="NLH3" s="238"/>
      <c r="NLI3" s="238"/>
      <c r="NLJ3" s="238"/>
      <c r="NLK3" s="238"/>
      <c r="NLL3" s="238"/>
      <c r="NLM3" s="238"/>
      <c r="NLN3" s="238"/>
      <c r="NLO3" s="238"/>
      <c r="NLP3" s="238"/>
      <c r="NLQ3" s="238"/>
      <c r="NLR3" s="238"/>
      <c r="NLS3" s="238"/>
      <c r="NLT3" s="238"/>
      <c r="NLU3" s="238"/>
      <c r="NLV3" s="238"/>
      <c r="NLW3" s="238"/>
      <c r="NLX3" s="238"/>
      <c r="NLY3" s="238"/>
      <c r="NLZ3" s="238"/>
      <c r="NMA3" s="238"/>
      <c r="NMB3" s="238"/>
      <c r="NMC3" s="238"/>
      <c r="NMD3" s="238"/>
      <c r="NME3" s="238"/>
      <c r="NMF3" s="238"/>
      <c r="NMG3" s="238"/>
      <c r="NMH3" s="238"/>
      <c r="NMI3" s="238"/>
      <c r="NMJ3" s="238"/>
      <c r="NMK3" s="238"/>
      <c r="NML3" s="238"/>
      <c r="NMM3" s="238"/>
      <c r="NMN3" s="238"/>
      <c r="NMO3" s="238"/>
      <c r="NMP3" s="238"/>
      <c r="NMQ3" s="238"/>
      <c r="NMR3" s="238"/>
      <c r="NMS3" s="238"/>
      <c r="NMT3" s="238"/>
      <c r="NMU3" s="238"/>
      <c r="NMV3" s="238"/>
      <c r="NMW3" s="238"/>
      <c r="NMX3" s="238"/>
      <c r="NMY3" s="238"/>
      <c r="NMZ3" s="238"/>
      <c r="NNA3" s="238"/>
      <c r="NNB3" s="238"/>
      <c r="NNC3" s="238"/>
      <c r="NND3" s="238"/>
      <c r="NNE3" s="238"/>
      <c r="NNF3" s="238"/>
      <c r="NNG3" s="238"/>
      <c r="NNH3" s="238"/>
      <c r="NNI3" s="238"/>
      <c r="NNJ3" s="238"/>
      <c r="NNK3" s="238"/>
      <c r="NNL3" s="238"/>
      <c r="NNM3" s="238"/>
      <c r="NNN3" s="238"/>
      <c r="NNO3" s="238"/>
      <c r="NNP3" s="238"/>
      <c r="NNQ3" s="238"/>
      <c r="NNR3" s="238"/>
      <c r="NNS3" s="238"/>
      <c r="NNT3" s="238"/>
      <c r="NNU3" s="238"/>
      <c r="NNV3" s="238"/>
      <c r="NNW3" s="238"/>
      <c r="NNX3" s="238"/>
      <c r="NNY3" s="238"/>
      <c r="NNZ3" s="238"/>
      <c r="NOA3" s="238"/>
      <c r="NOB3" s="238"/>
      <c r="NOC3" s="238"/>
      <c r="NOD3" s="238"/>
      <c r="NOE3" s="238"/>
      <c r="NOF3" s="238"/>
      <c r="NOG3" s="238"/>
      <c r="NOH3" s="238"/>
      <c r="NOI3" s="238"/>
      <c r="NOJ3" s="238"/>
      <c r="NOK3" s="238"/>
      <c r="NOL3" s="238"/>
      <c r="NOM3" s="238"/>
      <c r="NON3" s="238"/>
      <c r="NOO3" s="238"/>
      <c r="NOP3" s="238"/>
      <c r="NOQ3" s="238"/>
      <c r="NOR3" s="238"/>
      <c r="NOS3" s="238"/>
      <c r="NOT3" s="238"/>
      <c r="NOU3" s="238"/>
      <c r="NOV3" s="238"/>
      <c r="NOW3" s="238"/>
      <c r="NOX3" s="238"/>
      <c r="NOY3" s="238"/>
      <c r="NOZ3" s="238"/>
      <c r="NPA3" s="238"/>
      <c r="NPB3" s="238"/>
      <c r="NPC3" s="238"/>
      <c r="NPD3" s="238"/>
      <c r="NPE3" s="238"/>
      <c r="NPF3" s="238"/>
      <c r="NPG3" s="238"/>
      <c r="NPH3" s="238"/>
      <c r="NPI3" s="238"/>
      <c r="NPJ3" s="238"/>
      <c r="NPK3" s="238"/>
      <c r="NPL3" s="238"/>
      <c r="NPM3" s="238"/>
      <c r="NPN3" s="238"/>
      <c r="NPO3" s="238"/>
      <c r="NPP3" s="238"/>
      <c r="NPQ3" s="238"/>
      <c r="NPR3" s="238"/>
      <c r="NPS3" s="238"/>
      <c r="NPT3" s="238"/>
      <c r="NPU3" s="238"/>
      <c r="NPV3" s="238"/>
      <c r="NPW3" s="238"/>
      <c r="NPX3" s="238"/>
      <c r="NPY3" s="238"/>
      <c r="NPZ3" s="238"/>
      <c r="NQA3" s="238"/>
      <c r="NQB3" s="238"/>
      <c r="NQC3" s="238"/>
      <c r="NQD3" s="238"/>
      <c r="NQE3" s="238"/>
      <c r="NQF3" s="238"/>
      <c r="NQG3" s="238"/>
      <c r="NQH3" s="238"/>
      <c r="NQI3" s="238"/>
      <c r="NQJ3" s="238"/>
      <c r="NQK3" s="238"/>
      <c r="NQL3" s="238"/>
      <c r="NQM3" s="238"/>
      <c r="NQN3" s="238"/>
      <c r="NQO3" s="238"/>
      <c r="NQP3" s="238"/>
      <c r="NQQ3" s="238"/>
      <c r="NQR3" s="238"/>
      <c r="NQS3" s="238"/>
      <c r="NQT3" s="238"/>
      <c r="NQU3" s="238"/>
      <c r="NQV3" s="238"/>
      <c r="NQW3" s="238"/>
      <c r="NQX3" s="238"/>
      <c r="NQY3" s="238"/>
      <c r="NQZ3" s="238"/>
      <c r="NRA3" s="238"/>
      <c r="NRB3" s="238"/>
      <c r="NRC3" s="238"/>
      <c r="NRD3" s="238"/>
      <c r="NRE3" s="238"/>
      <c r="NRF3" s="238"/>
      <c r="NRG3" s="238"/>
      <c r="NRH3" s="238"/>
      <c r="NRI3" s="238"/>
      <c r="NRJ3" s="238"/>
      <c r="NRK3" s="238"/>
      <c r="NRL3" s="238"/>
      <c r="NRM3" s="238"/>
      <c r="NRN3" s="238"/>
      <c r="NRO3" s="238"/>
      <c r="NRP3" s="238"/>
      <c r="NRQ3" s="238"/>
      <c r="NRR3" s="238"/>
      <c r="NRS3" s="238"/>
      <c r="NRT3" s="238"/>
      <c r="NRU3" s="238"/>
      <c r="NRV3" s="238"/>
      <c r="NRW3" s="238"/>
      <c r="NRX3" s="238"/>
      <c r="NRY3" s="238"/>
      <c r="NRZ3" s="238"/>
      <c r="NSA3" s="238"/>
      <c r="NSB3" s="238"/>
      <c r="NSC3" s="238"/>
      <c r="NSD3" s="238"/>
      <c r="NSE3" s="238"/>
      <c r="NSF3" s="238"/>
      <c r="NSG3" s="238"/>
      <c r="NSH3" s="238"/>
      <c r="NSI3" s="238"/>
      <c r="NSJ3" s="238"/>
      <c r="NSK3" s="238"/>
      <c r="NSL3" s="238"/>
      <c r="NSM3" s="238"/>
      <c r="NSN3" s="238"/>
      <c r="NSO3" s="238"/>
      <c r="NSP3" s="238"/>
      <c r="NSQ3" s="238"/>
      <c r="NSR3" s="238"/>
      <c r="NSS3" s="238"/>
      <c r="NST3" s="238"/>
      <c r="NSU3" s="238"/>
      <c r="NSV3" s="238"/>
      <c r="NSW3" s="238"/>
      <c r="NSX3" s="238"/>
      <c r="NSY3" s="238"/>
      <c r="NSZ3" s="238"/>
      <c r="NTA3" s="238"/>
      <c r="NTB3" s="238"/>
      <c r="NTC3" s="238"/>
      <c r="NTD3" s="238"/>
      <c r="NTE3" s="238"/>
      <c r="NTF3" s="238"/>
      <c r="NTG3" s="238"/>
      <c r="NTH3" s="238"/>
      <c r="NTI3" s="238"/>
      <c r="NTJ3" s="238"/>
      <c r="NTK3" s="238"/>
      <c r="NTL3" s="238"/>
      <c r="NTM3" s="238"/>
      <c r="NTN3" s="238"/>
      <c r="NTO3" s="238"/>
      <c r="NTP3" s="238"/>
      <c r="NTQ3" s="238"/>
      <c r="NTR3" s="238"/>
      <c r="NTS3" s="238"/>
      <c r="NTT3" s="238"/>
      <c r="NTU3" s="238"/>
      <c r="NTV3" s="238"/>
      <c r="NTW3" s="238"/>
      <c r="NTX3" s="238"/>
      <c r="NTY3" s="238"/>
      <c r="NTZ3" s="238"/>
      <c r="NUA3" s="238"/>
      <c r="NUB3" s="238"/>
      <c r="NUC3" s="238"/>
      <c r="NUD3" s="238"/>
      <c r="NUE3" s="238"/>
      <c r="NUF3" s="238"/>
      <c r="NUG3" s="238"/>
      <c r="NUH3" s="238"/>
      <c r="NUI3" s="238"/>
      <c r="NUJ3" s="238"/>
      <c r="NUK3" s="238"/>
      <c r="NUL3" s="238"/>
      <c r="NUM3" s="238"/>
      <c r="NUN3" s="238"/>
      <c r="NUO3" s="238"/>
      <c r="NUP3" s="238"/>
      <c r="NUQ3" s="238"/>
      <c r="NUR3" s="238"/>
      <c r="NUS3" s="238"/>
      <c r="NUT3" s="238"/>
      <c r="NUU3" s="238"/>
      <c r="NUV3" s="238"/>
      <c r="NUW3" s="238"/>
      <c r="NUX3" s="238"/>
      <c r="NUY3" s="238"/>
      <c r="NUZ3" s="238"/>
      <c r="NVA3" s="238"/>
      <c r="NVB3" s="238"/>
      <c r="NVC3" s="238"/>
      <c r="NVD3" s="238"/>
      <c r="NVE3" s="238"/>
      <c r="NVF3" s="238"/>
      <c r="NVG3" s="238"/>
      <c r="NVH3" s="238"/>
      <c r="NVI3" s="238"/>
      <c r="NVJ3" s="238"/>
      <c r="NVK3" s="238"/>
      <c r="NVL3" s="238"/>
      <c r="NVM3" s="238"/>
      <c r="NVN3" s="238"/>
      <c r="NVO3" s="238"/>
      <c r="NVP3" s="238"/>
      <c r="NVQ3" s="238"/>
      <c r="NVR3" s="238"/>
      <c r="NVS3" s="238"/>
      <c r="NVT3" s="238"/>
      <c r="NVU3" s="238"/>
      <c r="NVV3" s="238"/>
      <c r="NVW3" s="238"/>
      <c r="NVX3" s="238"/>
      <c r="NVY3" s="238"/>
      <c r="NVZ3" s="238"/>
      <c r="NWA3" s="238"/>
      <c r="NWB3" s="238"/>
      <c r="NWC3" s="238"/>
      <c r="NWD3" s="238"/>
      <c r="NWE3" s="238"/>
      <c r="NWF3" s="238"/>
      <c r="NWG3" s="238"/>
      <c r="NWH3" s="238"/>
      <c r="NWI3" s="238"/>
      <c r="NWJ3" s="238"/>
      <c r="NWK3" s="238"/>
      <c r="NWL3" s="238"/>
      <c r="NWM3" s="238"/>
      <c r="NWN3" s="238"/>
      <c r="NWO3" s="238"/>
      <c r="NWP3" s="238"/>
      <c r="NWQ3" s="238"/>
      <c r="NWR3" s="238"/>
      <c r="NWS3" s="238"/>
      <c r="NWT3" s="238"/>
      <c r="NWU3" s="238"/>
      <c r="NWV3" s="238"/>
      <c r="NWW3" s="238"/>
      <c r="NWX3" s="238"/>
      <c r="NWY3" s="238"/>
      <c r="NWZ3" s="238"/>
      <c r="NXA3" s="238"/>
      <c r="NXB3" s="238"/>
      <c r="NXC3" s="238"/>
      <c r="NXD3" s="238"/>
      <c r="NXE3" s="238"/>
      <c r="NXF3" s="238"/>
      <c r="NXG3" s="238"/>
      <c r="NXH3" s="238"/>
      <c r="NXI3" s="238"/>
      <c r="NXJ3" s="238"/>
      <c r="NXK3" s="238"/>
      <c r="NXL3" s="238"/>
      <c r="NXM3" s="238"/>
      <c r="NXN3" s="238"/>
      <c r="NXO3" s="238"/>
      <c r="NXP3" s="238"/>
      <c r="NXQ3" s="238"/>
      <c r="NXR3" s="238"/>
      <c r="NXS3" s="238"/>
      <c r="NXT3" s="238"/>
      <c r="NXU3" s="238"/>
      <c r="NXV3" s="238"/>
      <c r="NXW3" s="238"/>
      <c r="NXX3" s="238"/>
      <c r="NXY3" s="238"/>
      <c r="NXZ3" s="238"/>
      <c r="NYA3" s="238"/>
      <c r="NYB3" s="238"/>
      <c r="NYC3" s="238"/>
      <c r="NYD3" s="238"/>
      <c r="NYE3" s="238"/>
      <c r="NYF3" s="238"/>
      <c r="NYG3" s="238"/>
      <c r="NYH3" s="238"/>
      <c r="NYI3" s="238"/>
      <c r="NYJ3" s="238"/>
      <c r="NYK3" s="238"/>
      <c r="NYL3" s="238"/>
      <c r="NYM3" s="238"/>
      <c r="NYN3" s="238"/>
      <c r="NYO3" s="238"/>
      <c r="NYP3" s="238"/>
      <c r="NYQ3" s="238"/>
      <c r="NYR3" s="238"/>
      <c r="NYS3" s="238"/>
      <c r="NYT3" s="238"/>
      <c r="NYU3" s="238"/>
      <c r="NYV3" s="238"/>
      <c r="NYW3" s="238"/>
      <c r="NYX3" s="238"/>
      <c r="NYY3" s="238"/>
      <c r="NYZ3" s="238"/>
      <c r="NZA3" s="238"/>
      <c r="NZB3" s="238"/>
      <c r="NZC3" s="238"/>
      <c r="NZD3" s="238"/>
      <c r="NZE3" s="238"/>
      <c r="NZF3" s="238"/>
      <c r="NZG3" s="238"/>
      <c r="NZH3" s="238"/>
      <c r="NZI3" s="238"/>
      <c r="NZJ3" s="238"/>
      <c r="NZK3" s="238"/>
      <c r="NZL3" s="238"/>
      <c r="NZM3" s="238"/>
      <c r="NZN3" s="238"/>
      <c r="NZO3" s="238"/>
      <c r="NZP3" s="238"/>
      <c r="NZQ3" s="238"/>
      <c r="NZR3" s="238"/>
      <c r="NZS3" s="238"/>
      <c r="NZT3" s="238"/>
      <c r="NZU3" s="238"/>
      <c r="NZV3" s="238"/>
      <c r="NZW3" s="238"/>
      <c r="NZX3" s="238"/>
      <c r="NZY3" s="238"/>
      <c r="NZZ3" s="238"/>
      <c r="OAA3" s="238"/>
      <c r="OAB3" s="238"/>
      <c r="OAC3" s="238"/>
      <c r="OAD3" s="238"/>
      <c r="OAE3" s="238"/>
      <c r="OAF3" s="238"/>
      <c r="OAG3" s="238"/>
      <c r="OAH3" s="238"/>
      <c r="OAI3" s="238"/>
      <c r="OAJ3" s="238"/>
      <c r="OAK3" s="238"/>
      <c r="OAL3" s="238"/>
      <c r="OAM3" s="238"/>
      <c r="OAN3" s="238"/>
      <c r="OAO3" s="238"/>
      <c r="OAP3" s="238"/>
      <c r="OAQ3" s="238"/>
      <c r="OAR3" s="238"/>
      <c r="OAS3" s="238"/>
      <c r="OAT3" s="238"/>
      <c r="OAU3" s="238"/>
      <c r="OAV3" s="238"/>
      <c r="OAW3" s="238"/>
      <c r="OAX3" s="238"/>
      <c r="OAY3" s="238"/>
      <c r="OAZ3" s="238"/>
      <c r="OBA3" s="238"/>
      <c r="OBB3" s="238"/>
      <c r="OBC3" s="238"/>
      <c r="OBD3" s="238"/>
      <c r="OBE3" s="238"/>
      <c r="OBF3" s="238"/>
      <c r="OBG3" s="238"/>
      <c r="OBH3" s="238"/>
      <c r="OBI3" s="238"/>
      <c r="OBJ3" s="238"/>
      <c r="OBK3" s="238"/>
      <c r="OBL3" s="238"/>
      <c r="OBM3" s="238"/>
      <c r="OBN3" s="238"/>
      <c r="OBO3" s="238"/>
      <c r="OBP3" s="238"/>
      <c r="OBQ3" s="238"/>
      <c r="OBR3" s="238"/>
      <c r="OBS3" s="238"/>
      <c r="OBT3" s="238"/>
      <c r="OBU3" s="238"/>
      <c r="OBV3" s="238"/>
      <c r="OBW3" s="238"/>
      <c r="OBX3" s="238"/>
      <c r="OBY3" s="238"/>
      <c r="OBZ3" s="238"/>
      <c r="OCA3" s="238"/>
      <c r="OCB3" s="238"/>
      <c r="OCC3" s="238"/>
      <c r="OCD3" s="238"/>
      <c r="OCE3" s="238"/>
      <c r="OCF3" s="238"/>
      <c r="OCG3" s="238"/>
      <c r="OCH3" s="238"/>
      <c r="OCI3" s="238"/>
      <c r="OCJ3" s="238"/>
      <c r="OCK3" s="238"/>
      <c r="OCL3" s="238"/>
      <c r="OCM3" s="238"/>
      <c r="OCN3" s="238"/>
      <c r="OCO3" s="238"/>
      <c r="OCP3" s="238"/>
      <c r="OCQ3" s="238"/>
      <c r="OCR3" s="238"/>
      <c r="OCS3" s="238"/>
      <c r="OCT3" s="238"/>
      <c r="OCU3" s="238"/>
      <c r="OCV3" s="238"/>
      <c r="OCW3" s="238"/>
      <c r="OCX3" s="238"/>
      <c r="OCY3" s="238"/>
      <c r="OCZ3" s="238"/>
      <c r="ODA3" s="238"/>
      <c r="ODB3" s="238"/>
      <c r="ODC3" s="238"/>
      <c r="ODD3" s="238"/>
      <c r="ODE3" s="238"/>
      <c r="ODF3" s="238"/>
      <c r="ODG3" s="238"/>
      <c r="ODH3" s="238"/>
      <c r="ODI3" s="238"/>
      <c r="ODJ3" s="238"/>
      <c r="ODK3" s="238"/>
      <c r="ODL3" s="238"/>
      <c r="ODM3" s="238"/>
      <c r="ODN3" s="238"/>
      <c r="ODO3" s="238"/>
      <c r="ODP3" s="238"/>
      <c r="ODQ3" s="238"/>
      <c r="ODR3" s="238"/>
      <c r="ODS3" s="238"/>
      <c r="ODT3" s="238"/>
      <c r="ODU3" s="238"/>
      <c r="ODV3" s="238"/>
      <c r="ODW3" s="238"/>
      <c r="ODX3" s="238"/>
      <c r="ODY3" s="238"/>
      <c r="ODZ3" s="238"/>
      <c r="OEA3" s="238"/>
      <c r="OEB3" s="238"/>
      <c r="OEC3" s="238"/>
      <c r="OED3" s="238"/>
      <c r="OEE3" s="238"/>
      <c r="OEF3" s="238"/>
      <c r="OEG3" s="238"/>
      <c r="OEH3" s="238"/>
      <c r="OEI3" s="238"/>
      <c r="OEJ3" s="238"/>
      <c r="OEK3" s="238"/>
      <c r="OEL3" s="238"/>
      <c r="OEM3" s="238"/>
      <c r="OEN3" s="238"/>
      <c r="OEO3" s="238"/>
      <c r="OEP3" s="238"/>
      <c r="OEQ3" s="238"/>
      <c r="OER3" s="238"/>
      <c r="OES3" s="238"/>
      <c r="OET3" s="238"/>
      <c r="OEU3" s="238"/>
      <c r="OEV3" s="238"/>
      <c r="OEW3" s="238"/>
      <c r="OEX3" s="238"/>
      <c r="OEY3" s="238"/>
      <c r="OEZ3" s="238"/>
      <c r="OFA3" s="238"/>
      <c r="OFB3" s="238"/>
      <c r="OFC3" s="238"/>
      <c r="OFD3" s="238"/>
      <c r="OFE3" s="238"/>
      <c r="OFF3" s="238"/>
      <c r="OFG3" s="238"/>
      <c r="OFH3" s="238"/>
      <c r="OFI3" s="238"/>
      <c r="OFJ3" s="238"/>
      <c r="OFK3" s="238"/>
      <c r="OFL3" s="238"/>
      <c r="OFM3" s="238"/>
      <c r="OFN3" s="238"/>
      <c r="OFO3" s="238"/>
      <c r="OFP3" s="238"/>
      <c r="OFQ3" s="238"/>
      <c r="OFR3" s="238"/>
      <c r="OFS3" s="238"/>
      <c r="OFT3" s="238"/>
      <c r="OFU3" s="238"/>
      <c r="OFV3" s="238"/>
      <c r="OFW3" s="238"/>
      <c r="OFX3" s="238"/>
      <c r="OFY3" s="238"/>
      <c r="OFZ3" s="238"/>
      <c r="OGA3" s="238"/>
      <c r="OGB3" s="238"/>
      <c r="OGC3" s="238"/>
      <c r="OGD3" s="238"/>
      <c r="OGE3" s="238"/>
      <c r="OGF3" s="238"/>
      <c r="OGG3" s="238"/>
      <c r="OGH3" s="238"/>
      <c r="OGI3" s="238"/>
      <c r="OGJ3" s="238"/>
      <c r="OGK3" s="238"/>
      <c r="OGL3" s="238"/>
      <c r="OGM3" s="238"/>
      <c r="OGN3" s="238"/>
      <c r="OGO3" s="238"/>
      <c r="OGP3" s="238"/>
      <c r="OGQ3" s="238"/>
      <c r="OGR3" s="238"/>
      <c r="OGS3" s="238"/>
      <c r="OGT3" s="238"/>
      <c r="OGU3" s="238"/>
      <c r="OGV3" s="238"/>
      <c r="OGW3" s="238"/>
      <c r="OGX3" s="238"/>
      <c r="OGY3" s="238"/>
      <c r="OGZ3" s="238"/>
      <c r="OHA3" s="238"/>
      <c r="OHB3" s="238"/>
      <c r="OHC3" s="238"/>
      <c r="OHD3" s="238"/>
      <c r="OHE3" s="238"/>
      <c r="OHF3" s="238"/>
      <c r="OHG3" s="238"/>
      <c r="OHH3" s="238"/>
      <c r="OHI3" s="238"/>
      <c r="OHJ3" s="238"/>
      <c r="OHK3" s="238"/>
      <c r="OHL3" s="238"/>
      <c r="OHM3" s="238"/>
      <c r="OHN3" s="238"/>
      <c r="OHO3" s="238"/>
      <c r="OHP3" s="238"/>
      <c r="OHQ3" s="238"/>
      <c r="OHR3" s="238"/>
      <c r="OHS3" s="238"/>
      <c r="OHT3" s="238"/>
      <c r="OHU3" s="238"/>
      <c r="OHV3" s="238"/>
      <c r="OHW3" s="238"/>
      <c r="OHX3" s="238"/>
      <c r="OHY3" s="238"/>
      <c r="OHZ3" s="238"/>
      <c r="OIA3" s="238"/>
      <c r="OIB3" s="238"/>
      <c r="OIC3" s="238"/>
      <c r="OID3" s="238"/>
      <c r="OIE3" s="238"/>
      <c r="OIF3" s="238"/>
      <c r="OIG3" s="238"/>
      <c r="OIH3" s="238"/>
      <c r="OII3" s="238"/>
      <c r="OIJ3" s="238"/>
      <c r="OIK3" s="238"/>
      <c r="OIL3" s="238"/>
      <c r="OIM3" s="238"/>
      <c r="OIN3" s="238"/>
      <c r="OIO3" s="238"/>
      <c r="OIP3" s="238"/>
      <c r="OIQ3" s="238"/>
      <c r="OIR3" s="238"/>
      <c r="OIS3" s="238"/>
      <c r="OIT3" s="238"/>
      <c r="OIU3" s="238"/>
      <c r="OIV3" s="238"/>
      <c r="OIW3" s="238"/>
      <c r="OIX3" s="238"/>
      <c r="OIY3" s="238"/>
      <c r="OIZ3" s="238"/>
      <c r="OJA3" s="238"/>
      <c r="OJB3" s="238"/>
      <c r="OJC3" s="238"/>
      <c r="OJD3" s="238"/>
      <c r="OJE3" s="238"/>
      <c r="OJF3" s="238"/>
      <c r="OJG3" s="238"/>
      <c r="OJH3" s="238"/>
      <c r="OJI3" s="238"/>
      <c r="OJJ3" s="238"/>
      <c r="OJK3" s="238"/>
      <c r="OJL3" s="238"/>
      <c r="OJM3" s="238"/>
      <c r="OJN3" s="238"/>
      <c r="OJO3" s="238"/>
      <c r="OJP3" s="238"/>
      <c r="OJQ3" s="238"/>
      <c r="OJR3" s="238"/>
      <c r="OJS3" s="238"/>
      <c r="OJT3" s="238"/>
      <c r="OJU3" s="238"/>
      <c r="OJV3" s="238"/>
      <c r="OJW3" s="238"/>
      <c r="OJX3" s="238"/>
      <c r="OJY3" s="238"/>
      <c r="OJZ3" s="238"/>
      <c r="OKA3" s="238"/>
      <c r="OKB3" s="238"/>
      <c r="OKC3" s="238"/>
      <c r="OKD3" s="238"/>
      <c r="OKE3" s="238"/>
      <c r="OKF3" s="238"/>
      <c r="OKG3" s="238"/>
      <c r="OKH3" s="238"/>
      <c r="OKI3" s="238"/>
      <c r="OKJ3" s="238"/>
      <c r="OKK3" s="238"/>
      <c r="OKL3" s="238"/>
      <c r="OKM3" s="238"/>
      <c r="OKN3" s="238"/>
      <c r="OKO3" s="238"/>
      <c r="OKP3" s="238"/>
      <c r="OKQ3" s="238"/>
      <c r="OKR3" s="238"/>
      <c r="OKS3" s="238"/>
      <c r="OKT3" s="238"/>
      <c r="OKU3" s="238"/>
      <c r="OKV3" s="238"/>
      <c r="OKW3" s="238"/>
      <c r="OKX3" s="238"/>
      <c r="OKY3" s="238"/>
      <c r="OKZ3" s="238"/>
      <c r="OLA3" s="238"/>
      <c r="OLB3" s="238"/>
      <c r="OLC3" s="238"/>
      <c r="OLD3" s="238"/>
      <c r="OLE3" s="238"/>
      <c r="OLF3" s="238"/>
      <c r="OLG3" s="238"/>
      <c r="OLH3" s="238"/>
      <c r="OLI3" s="238"/>
      <c r="OLJ3" s="238"/>
      <c r="OLK3" s="238"/>
      <c r="OLL3" s="238"/>
      <c r="OLM3" s="238"/>
      <c r="OLN3" s="238"/>
      <c r="OLO3" s="238"/>
      <c r="OLP3" s="238"/>
      <c r="OLQ3" s="238"/>
      <c r="OLR3" s="238"/>
      <c r="OLS3" s="238"/>
      <c r="OLT3" s="238"/>
      <c r="OLU3" s="238"/>
      <c r="OLV3" s="238"/>
      <c r="OLW3" s="238"/>
      <c r="OLX3" s="238"/>
      <c r="OLY3" s="238"/>
      <c r="OLZ3" s="238"/>
      <c r="OMA3" s="238"/>
      <c r="OMB3" s="238"/>
      <c r="OMC3" s="238"/>
      <c r="OMD3" s="238"/>
      <c r="OME3" s="238"/>
      <c r="OMF3" s="238"/>
      <c r="OMG3" s="238"/>
      <c r="OMH3" s="238"/>
      <c r="OMI3" s="238"/>
      <c r="OMJ3" s="238"/>
      <c r="OMK3" s="238"/>
      <c r="OML3" s="238"/>
      <c r="OMM3" s="238"/>
      <c r="OMN3" s="238"/>
      <c r="OMO3" s="238"/>
      <c r="OMP3" s="238"/>
      <c r="OMQ3" s="238"/>
      <c r="OMR3" s="238"/>
      <c r="OMS3" s="238"/>
      <c r="OMT3" s="238"/>
      <c r="OMU3" s="238"/>
      <c r="OMV3" s="238"/>
      <c r="OMW3" s="238"/>
      <c r="OMX3" s="238"/>
      <c r="OMY3" s="238"/>
      <c r="OMZ3" s="238"/>
      <c r="ONA3" s="238"/>
      <c r="ONB3" s="238"/>
      <c r="ONC3" s="238"/>
      <c r="OND3" s="238"/>
      <c r="ONE3" s="238"/>
      <c r="ONF3" s="238"/>
      <c r="ONG3" s="238"/>
      <c r="ONH3" s="238"/>
      <c r="ONI3" s="238"/>
      <c r="ONJ3" s="238"/>
      <c r="ONK3" s="238"/>
      <c r="ONL3" s="238"/>
      <c r="ONM3" s="238"/>
      <c r="ONN3" s="238"/>
      <c r="ONO3" s="238"/>
      <c r="ONP3" s="238"/>
      <c r="ONQ3" s="238"/>
      <c r="ONR3" s="238"/>
      <c r="ONS3" s="238"/>
      <c r="ONT3" s="238"/>
      <c r="ONU3" s="238"/>
      <c r="ONV3" s="238"/>
      <c r="ONW3" s="238"/>
      <c r="ONX3" s="238"/>
      <c r="ONY3" s="238"/>
      <c r="ONZ3" s="238"/>
      <c r="OOA3" s="238"/>
      <c r="OOB3" s="238"/>
      <c r="OOC3" s="238"/>
      <c r="OOD3" s="238"/>
      <c r="OOE3" s="238"/>
      <c r="OOF3" s="238"/>
      <c r="OOG3" s="238"/>
      <c r="OOH3" s="238"/>
      <c r="OOI3" s="238"/>
      <c r="OOJ3" s="238"/>
      <c r="OOK3" s="238"/>
      <c r="OOL3" s="238"/>
      <c r="OOM3" s="238"/>
      <c r="OON3" s="238"/>
      <c r="OOO3" s="238"/>
      <c r="OOP3" s="238"/>
      <c r="OOQ3" s="238"/>
      <c r="OOR3" s="238"/>
      <c r="OOS3" s="238"/>
      <c r="OOT3" s="238"/>
      <c r="OOU3" s="238"/>
      <c r="OOV3" s="238"/>
      <c r="OOW3" s="238"/>
      <c r="OOX3" s="238"/>
      <c r="OOY3" s="238"/>
      <c r="OOZ3" s="238"/>
      <c r="OPA3" s="238"/>
      <c r="OPB3" s="238"/>
      <c r="OPC3" s="238"/>
      <c r="OPD3" s="238"/>
      <c r="OPE3" s="238"/>
      <c r="OPF3" s="238"/>
      <c r="OPG3" s="238"/>
      <c r="OPH3" s="238"/>
      <c r="OPI3" s="238"/>
      <c r="OPJ3" s="238"/>
      <c r="OPK3" s="238"/>
      <c r="OPL3" s="238"/>
      <c r="OPM3" s="238"/>
      <c r="OPN3" s="238"/>
      <c r="OPO3" s="238"/>
      <c r="OPP3" s="238"/>
      <c r="OPQ3" s="238"/>
      <c r="OPR3" s="238"/>
      <c r="OPS3" s="238"/>
      <c r="OPT3" s="238"/>
      <c r="OPU3" s="238"/>
      <c r="OPV3" s="238"/>
      <c r="OPW3" s="238"/>
      <c r="OPX3" s="238"/>
      <c r="OPY3" s="238"/>
      <c r="OPZ3" s="238"/>
      <c r="OQA3" s="238"/>
      <c r="OQB3" s="238"/>
      <c r="OQC3" s="238"/>
      <c r="OQD3" s="238"/>
      <c r="OQE3" s="238"/>
      <c r="OQF3" s="238"/>
      <c r="OQG3" s="238"/>
      <c r="OQH3" s="238"/>
      <c r="OQI3" s="238"/>
      <c r="OQJ3" s="238"/>
      <c r="OQK3" s="238"/>
      <c r="OQL3" s="238"/>
      <c r="OQM3" s="238"/>
      <c r="OQN3" s="238"/>
      <c r="OQO3" s="238"/>
      <c r="OQP3" s="238"/>
      <c r="OQQ3" s="238"/>
      <c r="OQR3" s="238"/>
      <c r="OQS3" s="238"/>
      <c r="OQT3" s="238"/>
      <c r="OQU3" s="238"/>
      <c r="OQV3" s="238"/>
      <c r="OQW3" s="238"/>
      <c r="OQX3" s="238"/>
      <c r="OQY3" s="238"/>
      <c r="OQZ3" s="238"/>
      <c r="ORA3" s="238"/>
      <c r="ORB3" s="238"/>
      <c r="ORC3" s="238"/>
      <c r="ORD3" s="238"/>
      <c r="ORE3" s="238"/>
      <c r="ORF3" s="238"/>
      <c r="ORG3" s="238"/>
      <c r="ORH3" s="238"/>
      <c r="ORI3" s="238"/>
      <c r="ORJ3" s="238"/>
      <c r="ORK3" s="238"/>
      <c r="ORL3" s="238"/>
      <c r="ORM3" s="238"/>
      <c r="ORN3" s="238"/>
      <c r="ORO3" s="238"/>
      <c r="ORP3" s="238"/>
      <c r="ORQ3" s="238"/>
      <c r="ORR3" s="238"/>
      <c r="ORS3" s="238"/>
      <c r="ORT3" s="238"/>
      <c r="ORU3" s="238"/>
      <c r="ORV3" s="238"/>
      <c r="ORW3" s="238"/>
      <c r="ORX3" s="238"/>
      <c r="ORY3" s="238"/>
      <c r="ORZ3" s="238"/>
      <c r="OSA3" s="238"/>
      <c r="OSB3" s="238"/>
      <c r="OSC3" s="238"/>
      <c r="OSD3" s="238"/>
      <c r="OSE3" s="238"/>
      <c r="OSF3" s="238"/>
      <c r="OSG3" s="238"/>
      <c r="OSH3" s="238"/>
      <c r="OSI3" s="238"/>
      <c r="OSJ3" s="238"/>
      <c r="OSK3" s="238"/>
      <c r="OSL3" s="238"/>
      <c r="OSM3" s="238"/>
      <c r="OSN3" s="238"/>
      <c r="OSO3" s="238"/>
      <c r="OSP3" s="238"/>
      <c r="OSQ3" s="238"/>
      <c r="OSR3" s="238"/>
      <c r="OSS3" s="238"/>
      <c r="OST3" s="238"/>
      <c r="OSU3" s="238"/>
      <c r="OSV3" s="238"/>
      <c r="OSW3" s="238"/>
      <c r="OSX3" s="238"/>
      <c r="OSY3" s="238"/>
      <c r="OSZ3" s="238"/>
      <c r="OTA3" s="238"/>
      <c r="OTB3" s="238"/>
      <c r="OTC3" s="238"/>
      <c r="OTD3" s="238"/>
      <c r="OTE3" s="238"/>
      <c r="OTF3" s="238"/>
      <c r="OTG3" s="238"/>
      <c r="OTH3" s="238"/>
      <c r="OTI3" s="238"/>
      <c r="OTJ3" s="238"/>
      <c r="OTK3" s="238"/>
      <c r="OTL3" s="238"/>
      <c r="OTM3" s="238"/>
      <c r="OTN3" s="238"/>
      <c r="OTO3" s="238"/>
      <c r="OTP3" s="238"/>
      <c r="OTQ3" s="238"/>
      <c r="OTR3" s="238"/>
      <c r="OTS3" s="238"/>
      <c r="OTT3" s="238"/>
      <c r="OTU3" s="238"/>
      <c r="OTV3" s="238"/>
      <c r="OTW3" s="238"/>
      <c r="OTX3" s="238"/>
      <c r="OTY3" s="238"/>
      <c r="OTZ3" s="238"/>
      <c r="OUA3" s="238"/>
      <c r="OUB3" s="238"/>
      <c r="OUC3" s="238"/>
      <c r="OUD3" s="238"/>
      <c r="OUE3" s="238"/>
      <c r="OUF3" s="238"/>
      <c r="OUG3" s="238"/>
      <c r="OUH3" s="238"/>
      <c r="OUI3" s="238"/>
      <c r="OUJ3" s="238"/>
      <c r="OUK3" s="238"/>
      <c r="OUL3" s="238"/>
      <c r="OUM3" s="238"/>
      <c r="OUN3" s="238"/>
      <c r="OUO3" s="238"/>
      <c r="OUP3" s="238"/>
      <c r="OUQ3" s="238"/>
      <c r="OUR3" s="238"/>
      <c r="OUS3" s="238"/>
      <c r="OUT3" s="238"/>
      <c r="OUU3" s="238"/>
      <c r="OUV3" s="238"/>
      <c r="OUW3" s="238"/>
      <c r="OUX3" s="238"/>
      <c r="OUY3" s="238"/>
      <c r="OUZ3" s="238"/>
      <c r="OVA3" s="238"/>
      <c r="OVB3" s="238"/>
      <c r="OVC3" s="238"/>
      <c r="OVD3" s="238"/>
      <c r="OVE3" s="238"/>
      <c r="OVF3" s="238"/>
      <c r="OVG3" s="238"/>
      <c r="OVH3" s="238"/>
      <c r="OVI3" s="238"/>
      <c r="OVJ3" s="238"/>
      <c r="OVK3" s="238"/>
      <c r="OVL3" s="238"/>
      <c r="OVM3" s="238"/>
      <c r="OVN3" s="238"/>
      <c r="OVO3" s="238"/>
      <c r="OVP3" s="238"/>
      <c r="OVQ3" s="238"/>
      <c r="OVR3" s="238"/>
      <c r="OVS3" s="238"/>
      <c r="OVT3" s="238"/>
      <c r="OVU3" s="238"/>
      <c r="OVV3" s="238"/>
      <c r="OVW3" s="238"/>
      <c r="OVX3" s="238"/>
      <c r="OVY3" s="238"/>
      <c r="OVZ3" s="238"/>
      <c r="OWA3" s="238"/>
      <c r="OWB3" s="238"/>
      <c r="OWC3" s="238"/>
      <c r="OWD3" s="238"/>
      <c r="OWE3" s="238"/>
      <c r="OWF3" s="238"/>
      <c r="OWG3" s="238"/>
      <c r="OWH3" s="238"/>
      <c r="OWI3" s="238"/>
      <c r="OWJ3" s="238"/>
      <c r="OWK3" s="238"/>
      <c r="OWL3" s="238"/>
      <c r="OWM3" s="238"/>
      <c r="OWN3" s="238"/>
      <c r="OWO3" s="238"/>
      <c r="OWP3" s="238"/>
      <c r="OWQ3" s="238"/>
      <c r="OWR3" s="238"/>
      <c r="OWS3" s="238"/>
      <c r="OWT3" s="238"/>
      <c r="OWU3" s="238"/>
      <c r="OWV3" s="238"/>
      <c r="OWW3" s="238"/>
      <c r="OWX3" s="238"/>
      <c r="OWY3" s="238"/>
      <c r="OWZ3" s="238"/>
      <c r="OXA3" s="238"/>
      <c r="OXB3" s="238"/>
      <c r="OXC3" s="238"/>
      <c r="OXD3" s="238"/>
      <c r="OXE3" s="238"/>
      <c r="OXF3" s="238"/>
      <c r="OXG3" s="238"/>
      <c r="OXH3" s="238"/>
      <c r="OXI3" s="238"/>
      <c r="OXJ3" s="238"/>
      <c r="OXK3" s="238"/>
      <c r="OXL3" s="238"/>
      <c r="OXM3" s="238"/>
      <c r="OXN3" s="238"/>
      <c r="OXO3" s="238"/>
      <c r="OXP3" s="238"/>
      <c r="OXQ3" s="238"/>
      <c r="OXR3" s="238"/>
      <c r="OXS3" s="238"/>
      <c r="OXT3" s="238"/>
      <c r="OXU3" s="238"/>
      <c r="OXV3" s="238"/>
      <c r="OXW3" s="238"/>
      <c r="OXX3" s="238"/>
      <c r="OXY3" s="238"/>
      <c r="OXZ3" s="238"/>
      <c r="OYA3" s="238"/>
      <c r="OYB3" s="238"/>
      <c r="OYC3" s="238"/>
      <c r="OYD3" s="238"/>
      <c r="OYE3" s="238"/>
      <c r="OYF3" s="238"/>
      <c r="OYG3" s="238"/>
      <c r="OYH3" s="238"/>
      <c r="OYI3" s="238"/>
      <c r="OYJ3" s="238"/>
      <c r="OYK3" s="238"/>
      <c r="OYL3" s="238"/>
      <c r="OYM3" s="238"/>
      <c r="OYN3" s="238"/>
      <c r="OYO3" s="238"/>
      <c r="OYP3" s="238"/>
      <c r="OYQ3" s="238"/>
      <c r="OYR3" s="238"/>
      <c r="OYS3" s="238"/>
      <c r="OYT3" s="238"/>
      <c r="OYU3" s="238"/>
      <c r="OYV3" s="238"/>
      <c r="OYW3" s="238"/>
      <c r="OYX3" s="238"/>
      <c r="OYY3" s="238"/>
      <c r="OYZ3" s="238"/>
      <c r="OZA3" s="238"/>
      <c r="OZB3" s="238"/>
      <c r="OZC3" s="238"/>
      <c r="OZD3" s="238"/>
      <c r="OZE3" s="238"/>
      <c r="OZF3" s="238"/>
      <c r="OZG3" s="238"/>
      <c r="OZH3" s="238"/>
      <c r="OZI3" s="238"/>
      <c r="OZJ3" s="238"/>
      <c r="OZK3" s="238"/>
      <c r="OZL3" s="238"/>
      <c r="OZM3" s="238"/>
      <c r="OZN3" s="238"/>
      <c r="OZO3" s="238"/>
      <c r="OZP3" s="238"/>
      <c r="OZQ3" s="238"/>
      <c r="OZR3" s="238"/>
      <c r="OZS3" s="238"/>
      <c r="OZT3" s="238"/>
      <c r="OZU3" s="238"/>
      <c r="OZV3" s="238"/>
      <c r="OZW3" s="238"/>
      <c r="OZX3" s="238"/>
      <c r="OZY3" s="238"/>
      <c r="OZZ3" s="238"/>
      <c r="PAA3" s="238"/>
      <c r="PAB3" s="238"/>
      <c r="PAC3" s="238"/>
      <c r="PAD3" s="238"/>
      <c r="PAE3" s="238"/>
      <c r="PAF3" s="238"/>
      <c r="PAG3" s="238"/>
      <c r="PAH3" s="238"/>
      <c r="PAI3" s="238"/>
      <c r="PAJ3" s="238"/>
      <c r="PAK3" s="238"/>
      <c r="PAL3" s="238"/>
      <c r="PAM3" s="238"/>
      <c r="PAN3" s="238"/>
      <c r="PAO3" s="238"/>
      <c r="PAP3" s="238"/>
      <c r="PAQ3" s="238"/>
      <c r="PAR3" s="238"/>
      <c r="PAS3" s="238"/>
      <c r="PAT3" s="238"/>
      <c r="PAU3" s="238"/>
      <c r="PAV3" s="238"/>
      <c r="PAW3" s="238"/>
      <c r="PAX3" s="238"/>
      <c r="PAY3" s="238"/>
      <c r="PAZ3" s="238"/>
      <c r="PBA3" s="238"/>
      <c r="PBB3" s="238"/>
      <c r="PBC3" s="238"/>
      <c r="PBD3" s="238"/>
      <c r="PBE3" s="238"/>
      <c r="PBF3" s="238"/>
      <c r="PBG3" s="238"/>
      <c r="PBH3" s="238"/>
      <c r="PBI3" s="238"/>
      <c r="PBJ3" s="238"/>
      <c r="PBK3" s="238"/>
      <c r="PBL3" s="238"/>
      <c r="PBM3" s="238"/>
      <c r="PBN3" s="238"/>
      <c r="PBO3" s="238"/>
      <c r="PBP3" s="238"/>
      <c r="PBQ3" s="238"/>
      <c r="PBR3" s="238"/>
      <c r="PBS3" s="238"/>
      <c r="PBT3" s="238"/>
      <c r="PBU3" s="238"/>
      <c r="PBV3" s="238"/>
      <c r="PBW3" s="238"/>
      <c r="PBX3" s="238"/>
      <c r="PBY3" s="238"/>
      <c r="PBZ3" s="238"/>
      <c r="PCA3" s="238"/>
      <c r="PCB3" s="238"/>
      <c r="PCC3" s="238"/>
      <c r="PCD3" s="238"/>
      <c r="PCE3" s="238"/>
      <c r="PCF3" s="238"/>
      <c r="PCG3" s="238"/>
      <c r="PCH3" s="238"/>
      <c r="PCI3" s="238"/>
      <c r="PCJ3" s="238"/>
      <c r="PCK3" s="238"/>
      <c r="PCL3" s="238"/>
      <c r="PCM3" s="238"/>
      <c r="PCN3" s="238"/>
      <c r="PCO3" s="238"/>
      <c r="PCP3" s="238"/>
      <c r="PCQ3" s="238"/>
      <c r="PCR3" s="238"/>
      <c r="PCS3" s="238"/>
      <c r="PCT3" s="238"/>
      <c r="PCU3" s="238"/>
      <c r="PCV3" s="238"/>
      <c r="PCW3" s="238"/>
      <c r="PCX3" s="238"/>
      <c r="PCY3" s="238"/>
      <c r="PCZ3" s="238"/>
      <c r="PDA3" s="238"/>
      <c r="PDB3" s="238"/>
      <c r="PDC3" s="238"/>
      <c r="PDD3" s="238"/>
      <c r="PDE3" s="238"/>
      <c r="PDF3" s="238"/>
      <c r="PDG3" s="238"/>
      <c r="PDH3" s="238"/>
      <c r="PDI3" s="238"/>
      <c r="PDJ3" s="238"/>
      <c r="PDK3" s="238"/>
      <c r="PDL3" s="238"/>
      <c r="PDM3" s="238"/>
      <c r="PDN3" s="238"/>
      <c r="PDO3" s="238"/>
      <c r="PDP3" s="238"/>
      <c r="PDQ3" s="238"/>
      <c r="PDR3" s="238"/>
      <c r="PDS3" s="238"/>
      <c r="PDT3" s="238"/>
      <c r="PDU3" s="238"/>
      <c r="PDV3" s="238"/>
      <c r="PDW3" s="238"/>
      <c r="PDX3" s="238"/>
      <c r="PDY3" s="238"/>
      <c r="PDZ3" s="238"/>
      <c r="PEA3" s="238"/>
      <c r="PEB3" s="238"/>
      <c r="PEC3" s="238"/>
      <c r="PED3" s="238"/>
      <c r="PEE3" s="238"/>
      <c r="PEF3" s="238"/>
      <c r="PEG3" s="238"/>
      <c r="PEH3" s="238"/>
      <c r="PEI3" s="238"/>
      <c r="PEJ3" s="238"/>
      <c r="PEK3" s="238"/>
      <c r="PEL3" s="238"/>
      <c r="PEM3" s="238"/>
      <c r="PEN3" s="238"/>
      <c r="PEO3" s="238"/>
      <c r="PEP3" s="238"/>
      <c r="PEQ3" s="238"/>
      <c r="PER3" s="238"/>
      <c r="PES3" s="238"/>
      <c r="PET3" s="238"/>
      <c r="PEU3" s="238"/>
      <c r="PEV3" s="238"/>
      <c r="PEW3" s="238"/>
      <c r="PEX3" s="238"/>
      <c r="PEY3" s="238"/>
      <c r="PEZ3" s="238"/>
      <c r="PFA3" s="238"/>
      <c r="PFB3" s="238"/>
      <c r="PFC3" s="238"/>
      <c r="PFD3" s="238"/>
      <c r="PFE3" s="238"/>
      <c r="PFF3" s="238"/>
      <c r="PFG3" s="238"/>
      <c r="PFH3" s="238"/>
      <c r="PFI3" s="238"/>
      <c r="PFJ3" s="238"/>
      <c r="PFK3" s="238"/>
      <c r="PFL3" s="238"/>
      <c r="PFM3" s="238"/>
      <c r="PFN3" s="238"/>
      <c r="PFO3" s="238"/>
      <c r="PFP3" s="238"/>
      <c r="PFQ3" s="238"/>
      <c r="PFR3" s="238"/>
      <c r="PFS3" s="238"/>
      <c r="PFT3" s="238"/>
      <c r="PFU3" s="238"/>
      <c r="PFV3" s="238"/>
      <c r="PFW3" s="238"/>
      <c r="PFX3" s="238"/>
      <c r="PFY3" s="238"/>
      <c r="PFZ3" s="238"/>
      <c r="PGA3" s="238"/>
      <c r="PGB3" s="238"/>
      <c r="PGC3" s="238"/>
      <c r="PGD3" s="238"/>
      <c r="PGE3" s="238"/>
      <c r="PGF3" s="238"/>
      <c r="PGG3" s="238"/>
      <c r="PGH3" s="238"/>
      <c r="PGI3" s="238"/>
      <c r="PGJ3" s="238"/>
      <c r="PGK3" s="238"/>
      <c r="PGL3" s="238"/>
      <c r="PGM3" s="238"/>
      <c r="PGN3" s="238"/>
      <c r="PGO3" s="238"/>
      <c r="PGP3" s="238"/>
      <c r="PGQ3" s="238"/>
      <c r="PGR3" s="238"/>
      <c r="PGS3" s="238"/>
      <c r="PGT3" s="238"/>
      <c r="PGU3" s="238"/>
      <c r="PGV3" s="238"/>
      <c r="PGW3" s="238"/>
      <c r="PGX3" s="238"/>
      <c r="PGY3" s="238"/>
      <c r="PGZ3" s="238"/>
      <c r="PHA3" s="238"/>
      <c r="PHB3" s="238"/>
      <c r="PHC3" s="238"/>
      <c r="PHD3" s="238"/>
      <c r="PHE3" s="238"/>
      <c r="PHF3" s="238"/>
      <c r="PHG3" s="238"/>
      <c r="PHH3" s="238"/>
      <c r="PHI3" s="238"/>
      <c r="PHJ3" s="238"/>
      <c r="PHK3" s="238"/>
      <c r="PHL3" s="238"/>
      <c r="PHM3" s="238"/>
      <c r="PHN3" s="238"/>
      <c r="PHO3" s="238"/>
      <c r="PHP3" s="238"/>
      <c r="PHQ3" s="238"/>
      <c r="PHR3" s="238"/>
      <c r="PHS3" s="238"/>
      <c r="PHT3" s="238"/>
      <c r="PHU3" s="238"/>
      <c r="PHV3" s="238"/>
      <c r="PHW3" s="238"/>
      <c r="PHX3" s="238"/>
      <c r="PHY3" s="238"/>
      <c r="PHZ3" s="238"/>
      <c r="PIA3" s="238"/>
      <c r="PIB3" s="238"/>
      <c r="PIC3" s="238"/>
      <c r="PID3" s="238"/>
      <c r="PIE3" s="238"/>
      <c r="PIF3" s="238"/>
      <c r="PIG3" s="238"/>
      <c r="PIH3" s="238"/>
      <c r="PII3" s="238"/>
      <c r="PIJ3" s="238"/>
      <c r="PIK3" s="238"/>
      <c r="PIL3" s="238"/>
      <c r="PIM3" s="238"/>
      <c r="PIN3" s="238"/>
      <c r="PIO3" s="238"/>
      <c r="PIP3" s="238"/>
      <c r="PIQ3" s="238"/>
      <c r="PIR3" s="238"/>
      <c r="PIS3" s="238"/>
      <c r="PIT3" s="238"/>
      <c r="PIU3" s="238"/>
      <c r="PIV3" s="238"/>
      <c r="PIW3" s="238"/>
      <c r="PIX3" s="238"/>
      <c r="PIY3" s="238"/>
      <c r="PIZ3" s="238"/>
      <c r="PJA3" s="238"/>
      <c r="PJB3" s="238"/>
      <c r="PJC3" s="238"/>
      <c r="PJD3" s="238"/>
      <c r="PJE3" s="238"/>
      <c r="PJF3" s="238"/>
      <c r="PJG3" s="238"/>
      <c r="PJH3" s="238"/>
      <c r="PJI3" s="238"/>
      <c r="PJJ3" s="238"/>
      <c r="PJK3" s="238"/>
      <c r="PJL3" s="238"/>
      <c r="PJM3" s="238"/>
      <c r="PJN3" s="238"/>
      <c r="PJO3" s="238"/>
      <c r="PJP3" s="238"/>
      <c r="PJQ3" s="238"/>
      <c r="PJR3" s="238"/>
      <c r="PJS3" s="238"/>
      <c r="PJT3" s="238"/>
      <c r="PJU3" s="238"/>
      <c r="PJV3" s="238"/>
      <c r="PJW3" s="238"/>
      <c r="PJX3" s="238"/>
      <c r="PJY3" s="238"/>
      <c r="PJZ3" s="238"/>
      <c r="PKA3" s="238"/>
      <c r="PKB3" s="238"/>
      <c r="PKC3" s="238"/>
      <c r="PKD3" s="238"/>
      <c r="PKE3" s="238"/>
      <c r="PKF3" s="238"/>
      <c r="PKG3" s="238"/>
      <c r="PKH3" s="238"/>
      <c r="PKI3" s="238"/>
      <c r="PKJ3" s="238"/>
      <c r="PKK3" s="238"/>
      <c r="PKL3" s="238"/>
      <c r="PKM3" s="238"/>
      <c r="PKN3" s="238"/>
      <c r="PKO3" s="238"/>
      <c r="PKP3" s="238"/>
      <c r="PKQ3" s="238"/>
      <c r="PKR3" s="238"/>
      <c r="PKS3" s="238"/>
      <c r="PKT3" s="238"/>
      <c r="PKU3" s="238"/>
      <c r="PKV3" s="238"/>
      <c r="PKW3" s="238"/>
      <c r="PKX3" s="238"/>
      <c r="PKY3" s="238"/>
      <c r="PKZ3" s="238"/>
      <c r="PLA3" s="238"/>
      <c r="PLB3" s="238"/>
      <c r="PLC3" s="238"/>
      <c r="PLD3" s="238"/>
      <c r="PLE3" s="238"/>
      <c r="PLF3" s="238"/>
      <c r="PLG3" s="238"/>
      <c r="PLH3" s="238"/>
      <c r="PLI3" s="238"/>
      <c r="PLJ3" s="238"/>
      <c r="PLK3" s="238"/>
      <c r="PLL3" s="238"/>
      <c r="PLM3" s="238"/>
      <c r="PLN3" s="238"/>
      <c r="PLO3" s="238"/>
      <c r="PLP3" s="238"/>
      <c r="PLQ3" s="238"/>
      <c r="PLR3" s="238"/>
      <c r="PLS3" s="238"/>
      <c r="PLT3" s="238"/>
      <c r="PLU3" s="238"/>
      <c r="PLV3" s="238"/>
      <c r="PLW3" s="238"/>
      <c r="PLX3" s="238"/>
      <c r="PLY3" s="238"/>
      <c r="PLZ3" s="238"/>
      <c r="PMA3" s="238"/>
      <c r="PMB3" s="238"/>
      <c r="PMC3" s="238"/>
      <c r="PMD3" s="238"/>
      <c r="PME3" s="238"/>
      <c r="PMF3" s="238"/>
      <c r="PMG3" s="238"/>
      <c r="PMH3" s="238"/>
      <c r="PMI3" s="238"/>
      <c r="PMJ3" s="238"/>
      <c r="PMK3" s="238"/>
      <c r="PML3" s="238"/>
      <c r="PMM3" s="238"/>
      <c r="PMN3" s="238"/>
      <c r="PMO3" s="238"/>
      <c r="PMP3" s="238"/>
      <c r="PMQ3" s="238"/>
      <c r="PMR3" s="238"/>
      <c r="PMS3" s="238"/>
      <c r="PMT3" s="238"/>
      <c r="PMU3" s="238"/>
      <c r="PMV3" s="238"/>
      <c r="PMW3" s="238"/>
      <c r="PMX3" s="238"/>
      <c r="PMY3" s="238"/>
      <c r="PMZ3" s="238"/>
      <c r="PNA3" s="238"/>
      <c r="PNB3" s="238"/>
      <c r="PNC3" s="238"/>
      <c r="PND3" s="238"/>
      <c r="PNE3" s="238"/>
      <c r="PNF3" s="238"/>
      <c r="PNG3" s="238"/>
      <c r="PNH3" s="238"/>
      <c r="PNI3" s="238"/>
      <c r="PNJ3" s="238"/>
      <c r="PNK3" s="238"/>
      <c r="PNL3" s="238"/>
      <c r="PNM3" s="238"/>
      <c r="PNN3" s="238"/>
      <c r="PNO3" s="238"/>
      <c r="PNP3" s="238"/>
      <c r="PNQ3" s="238"/>
      <c r="PNR3" s="238"/>
      <c r="PNS3" s="238"/>
      <c r="PNT3" s="238"/>
      <c r="PNU3" s="238"/>
      <c r="PNV3" s="238"/>
      <c r="PNW3" s="238"/>
      <c r="PNX3" s="238"/>
      <c r="PNY3" s="238"/>
      <c r="PNZ3" s="238"/>
      <c r="POA3" s="238"/>
      <c r="POB3" s="238"/>
      <c r="POC3" s="238"/>
      <c r="POD3" s="238"/>
      <c r="POE3" s="238"/>
      <c r="POF3" s="238"/>
      <c r="POG3" s="238"/>
      <c r="POH3" s="238"/>
      <c r="POI3" s="238"/>
      <c r="POJ3" s="238"/>
      <c r="POK3" s="238"/>
      <c r="POL3" s="238"/>
      <c r="POM3" s="238"/>
      <c r="PON3" s="238"/>
      <c r="POO3" s="238"/>
      <c r="POP3" s="238"/>
      <c r="POQ3" s="238"/>
      <c r="POR3" s="238"/>
      <c r="POS3" s="238"/>
      <c r="POT3" s="238"/>
      <c r="POU3" s="238"/>
      <c r="POV3" s="238"/>
      <c r="POW3" s="238"/>
      <c r="POX3" s="238"/>
      <c r="POY3" s="238"/>
      <c r="POZ3" s="238"/>
      <c r="PPA3" s="238"/>
      <c r="PPB3" s="238"/>
      <c r="PPC3" s="238"/>
      <c r="PPD3" s="238"/>
      <c r="PPE3" s="238"/>
      <c r="PPF3" s="238"/>
      <c r="PPG3" s="238"/>
      <c r="PPH3" s="238"/>
      <c r="PPI3" s="238"/>
      <c r="PPJ3" s="238"/>
      <c r="PPK3" s="238"/>
      <c r="PPL3" s="238"/>
      <c r="PPM3" s="238"/>
      <c r="PPN3" s="238"/>
      <c r="PPO3" s="238"/>
      <c r="PPP3" s="238"/>
      <c r="PPQ3" s="238"/>
      <c r="PPR3" s="238"/>
      <c r="PPS3" s="238"/>
      <c r="PPT3" s="238"/>
      <c r="PPU3" s="238"/>
      <c r="PPV3" s="238"/>
      <c r="PPW3" s="238"/>
      <c r="PPX3" s="238"/>
      <c r="PPY3" s="238"/>
      <c r="PPZ3" s="238"/>
      <c r="PQA3" s="238"/>
      <c r="PQB3" s="238"/>
      <c r="PQC3" s="238"/>
      <c r="PQD3" s="238"/>
      <c r="PQE3" s="238"/>
      <c r="PQF3" s="238"/>
      <c r="PQG3" s="238"/>
      <c r="PQH3" s="238"/>
      <c r="PQI3" s="238"/>
      <c r="PQJ3" s="238"/>
      <c r="PQK3" s="238"/>
      <c r="PQL3" s="238"/>
      <c r="PQM3" s="238"/>
      <c r="PQN3" s="238"/>
      <c r="PQO3" s="238"/>
      <c r="PQP3" s="238"/>
      <c r="PQQ3" s="238"/>
      <c r="PQR3" s="238"/>
      <c r="PQS3" s="238"/>
      <c r="PQT3" s="238"/>
      <c r="PQU3" s="238"/>
      <c r="PQV3" s="238"/>
      <c r="PQW3" s="238"/>
      <c r="PQX3" s="238"/>
      <c r="PQY3" s="238"/>
      <c r="PQZ3" s="238"/>
      <c r="PRA3" s="238"/>
      <c r="PRB3" s="238"/>
      <c r="PRC3" s="238"/>
      <c r="PRD3" s="238"/>
      <c r="PRE3" s="238"/>
      <c r="PRF3" s="238"/>
      <c r="PRG3" s="238"/>
      <c r="PRH3" s="238"/>
      <c r="PRI3" s="238"/>
      <c r="PRJ3" s="238"/>
      <c r="PRK3" s="238"/>
      <c r="PRL3" s="238"/>
      <c r="PRM3" s="238"/>
      <c r="PRN3" s="238"/>
      <c r="PRO3" s="238"/>
      <c r="PRP3" s="238"/>
      <c r="PRQ3" s="238"/>
      <c r="PRR3" s="238"/>
      <c r="PRS3" s="238"/>
      <c r="PRT3" s="238"/>
      <c r="PRU3" s="238"/>
      <c r="PRV3" s="238"/>
      <c r="PRW3" s="238"/>
      <c r="PRX3" s="238"/>
      <c r="PRY3" s="238"/>
      <c r="PRZ3" s="238"/>
      <c r="PSA3" s="238"/>
      <c r="PSB3" s="238"/>
      <c r="PSC3" s="238"/>
      <c r="PSD3" s="238"/>
      <c r="PSE3" s="238"/>
      <c r="PSF3" s="238"/>
      <c r="PSG3" s="238"/>
      <c r="PSH3" s="238"/>
      <c r="PSI3" s="238"/>
      <c r="PSJ3" s="238"/>
      <c r="PSK3" s="238"/>
      <c r="PSL3" s="238"/>
      <c r="PSM3" s="238"/>
      <c r="PSN3" s="238"/>
      <c r="PSO3" s="238"/>
      <c r="PSP3" s="238"/>
      <c r="PSQ3" s="238"/>
      <c r="PSR3" s="238"/>
      <c r="PSS3" s="238"/>
      <c r="PST3" s="238"/>
      <c r="PSU3" s="238"/>
      <c r="PSV3" s="238"/>
      <c r="PSW3" s="238"/>
      <c r="PSX3" s="238"/>
      <c r="PSY3" s="238"/>
      <c r="PSZ3" s="238"/>
      <c r="PTA3" s="238"/>
      <c r="PTB3" s="238"/>
      <c r="PTC3" s="238"/>
      <c r="PTD3" s="238"/>
      <c r="PTE3" s="238"/>
      <c r="PTF3" s="238"/>
      <c r="PTG3" s="238"/>
      <c r="PTH3" s="238"/>
      <c r="PTI3" s="238"/>
      <c r="PTJ3" s="238"/>
      <c r="PTK3" s="238"/>
      <c r="PTL3" s="238"/>
      <c r="PTM3" s="238"/>
      <c r="PTN3" s="238"/>
      <c r="PTO3" s="238"/>
      <c r="PTP3" s="238"/>
      <c r="PTQ3" s="238"/>
      <c r="PTR3" s="238"/>
      <c r="PTS3" s="238"/>
      <c r="PTT3" s="238"/>
      <c r="PTU3" s="238"/>
      <c r="PTV3" s="238"/>
      <c r="PTW3" s="238"/>
      <c r="PTX3" s="238"/>
      <c r="PTY3" s="238"/>
      <c r="PTZ3" s="238"/>
      <c r="PUA3" s="238"/>
      <c r="PUB3" s="238"/>
      <c r="PUC3" s="238"/>
      <c r="PUD3" s="238"/>
      <c r="PUE3" s="238"/>
      <c r="PUF3" s="238"/>
      <c r="PUG3" s="238"/>
      <c r="PUH3" s="238"/>
      <c r="PUI3" s="238"/>
      <c r="PUJ3" s="238"/>
      <c r="PUK3" s="238"/>
      <c r="PUL3" s="238"/>
      <c r="PUM3" s="238"/>
      <c r="PUN3" s="238"/>
      <c r="PUO3" s="238"/>
      <c r="PUP3" s="238"/>
      <c r="PUQ3" s="238"/>
      <c r="PUR3" s="238"/>
      <c r="PUS3" s="238"/>
      <c r="PUT3" s="238"/>
      <c r="PUU3" s="238"/>
      <c r="PUV3" s="238"/>
      <c r="PUW3" s="238"/>
      <c r="PUX3" s="238"/>
      <c r="PUY3" s="238"/>
      <c r="PUZ3" s="238"/>
      <c r="PVA3" s="238"/>
      <c r="PVB3" s="238"/>
      <c r="PVC3" s="238"/>
      <c r="PVD3" s="238"/>
      <c r="PVE3" s="238"/>
      <c r="PVF3" s="238"/>
      <c r="PVG3" s="238"/>
      <c r="PVH3" s="238"/>
      <c r="PVI3" s="238"/>
      <c r="PVJ3" s="238"/>
      <c r="PVK3" s="238"/>
      <c r="PVL3" s="238"/>
      <c r="PVM3" s="238"/>
      <c r="PVN3" s="238"/>
      <c r="PVO3" s="238"/>
      <c r="PVP3" s="238"/>
      <c r="PVQ3" s="238"/>
      <c r="PVR3" s="238"/>
      <c r="PVS3" s="238"/>
      <c r="PVT3" s="238"/>
      <c r="PVU3" s="238"/>
      <c r="PVV3" s="238"/>
      <c r="PVW3" s="238"/>
      <c r="PVX3" s="238"/>
      <c r="PVY3" s="238"/>
      <c r="PVZ3" s="238"/>
      <c r="PWA3" s="238"/>
      <c r="PWB3" s="238"/>
      <c r="PWC3" s="238"/>
      <c r="PWD3" s="238"/>
      <c r="PWE3" s="238"/>
      <c r="PWF3" s="238"/>
      <c r="PWG3" s="238"/>
      <c r="PWH3" s="238"/>
      <c r="PWI3" s="238"/>
      <c r="PWJ3" s="238"/>
      <c r="PWK3" s="238"/>
      <c r="PWL3" s="238"/>
      <c r="PWM3" s="238"/>
      <c r="PWN3" s="238"/>
      <c r="PWO3" s="238"/>
      <c r="PWP3" s="238"/>
      <c r="PWQ3" s="238"/>
      <c r="PWR3" s="238"/>
      <c r="PWS3" s="238"/>
      <c r="PWT3" s="238"/>
      <c r="PWU3" s="238"/>
      <c r="PWV3" s="238"/>
      <c r="PWW3" s="238"/>
      <c r="PWX3" s="238"/>
      <c r="PWY3" s="238"/>
      <c r="PWZ3" s="238"/>
      <c r="PXA3" s="238"/>
      <c r="PXB3" s="238"/>
      <c r="PXC3" s="238"/>
      <c r="PXD3" s="238"/>
      <c r="PXE3" s="238"/>
      <c r="PXF3" s="238"/>
      <c r="PXG3" s="238"/>
      <c r="PXH3" s="238"/>
      <c r="PXI3" s="238"/>
      <c r="PXJ3" s="238"/>
      <c r="PXK3" s="238"/>
      <c r="PXL3" s="238"/>
      <c r="PXM3" s="238"/>
      <c r="PXN3" s="238"/>
      <c r="PXO3" s="238"/>
      <c r="PXP3" s="238"/>
      <c r="PXQ3" s="238"/>
      <c r="PXR3" s="238"/>
      <c r="PXS3" s="238"/>
      <c r="PXT3" s="238"/>
      <c r="PXU3" s="238"/>
      <c r="PXV3" s="238"/>
      <c r="PXW3" s="238"/>
      <c r="PXX3" s="238"/>
      <c r="PXY3" s="238"/>
      <c r="PXZ3" s="238"/>
      <c r="PYA3" s="238"/>
      <c r="PYB3" s="238"/>
      <c r="PYC3" s="238"/>
      <c r="PYD3" s="238"/>
      <c r="PYE3" s="238"/>
      <c r="PYF3" s="238"/>
      <c r="PYG3" s="238"/>
      <c r="PYH3" s="238"/>
      <c r="PYI3" s="238"/>
      <c r="PYJ3" s="238"/>
      <c r="PYK3" s="238"/>
      <c r="PYL3" s="238"/>
      <c r="PYM3" s="238"/>
      <c r="PYN3" s="238"/>
      <c r="PYO3" s="238"/>
      <c r="PYP3" s="238"/>
      <c r="PYQ3" s="238"/>
      <c r="PYR3" s="238"/>
      <c r="PYS3" s="238"/>
      <c r="PYT3" s="238"/>
      <c r="PYU3" s="238"/>
      <c r="PYV3" s="238"/>
      <c r="PYW3" s="238"/>
      <c r="PYX3" s="238"/>
      <c r="PYY3" s="238"/>
      <c r="PYZ3" s="238"/>
      <c r="PZA3" s="238"/>
      <c r="PZB3" s="238"/>
      <c r="PZC3" s="238"/>
      <c r="PZD3" s="238"/>
      <c r="PZE3" s="238"/>
      <c r="PZF3" s="238"/>
      <c r="PZG3" s="238"/>
      <c r="PZH3" s="238"/>
      <c r="PZI3" s="238"/>
      <c r="PZJ3" s="238"/>
      <c r="PZK3" s="238"/>
      <c r="PZL3" s="238"/>
      <c r="PZM3" s="238"/>
      <c r="PZN3" s="238"/>
      <c r="PZO3" s="238"/>
      <c r="PZP3" s="238"/>
      <c r="PZQ3" s="238"/>
      <c r="PZR3" s="238"/>
      <c r="PZS3" s="238"/>
      <c r="PZT3" s="238"/>
      <c r="PZU3" s="238"/>
      <c r="PZV3" s="238"/>
      <c r="PZW3" s="238"/>
      <c r="PZX3" s="238"/>
      <c r="PZY3" s="238"/>
      <c r="PZZ3" s="238"/>
      <c r="QAA3" s="238"/>
      <c r="QAB3" s="238"/>
      <c r="QAC3" s="238"/>
      <c r="QAD3" s="238"/>
      <c r="QAE3" s="238"/>
      <c r="QAF3" s="238"/>
      <c r="QAG3" s="238"/>
      <c r="QAH3" s="238"/>
      <c r="QAI3" s="238"/>
      <c r="QAJ3" s="238"/>
      <c r="QAK3" s="238"/>
      <c r="QAL3" s="238"/>
      <c r="QAM3" s="238"/>
      <c r="QAN3" s="238"/>
      <c r="QAO3" s="238"/>
      <c r="QAP3" s="238"/>
      <c r="QAQ3" s="238"/>
      <c r="QAR3" s="238"/>
      <c r="QAS3" s="238"/>
      <c r="QAT3" s="238"/>
      <c r="QAU3" s="238"/>
      <c r="QAV3" s="238"/>
      <c r="QAW3" s="238"/>
      <c r="QAX3" s="238"/>
      <c r="QAY3" s="238"/>
      <c r="QAZ3" s="238"/>
      <c r="QBA3" s="238"/>
      <c r="QBB3" s="238"/>
      <c r="QBC3" s="238"/>
      <c r="QBD3" s="238"/>
      <c r="QBE3" s="238"/>
      <c r="QBF3" s="238"/>
      <c r="QBG3" s="238"/>
      <c r="QBH3" s="238"/>
      <c r="QBI3" s="238"/>
      <c r="QBJ3" s="238"/>
      <c r="QBK3" s="238"/>
      <c r="QBL3" s="238"/>
      <c r="QBM3" s="238"/>
      <c r="QBN3" s="238"/>
      <c r="QBO3" s="238"/>
      <c r="QBP3" s="238"/>
      <c r="QBQ3" s="238"/>
      <c r="QBR3" s="238"/>
      <c r="QBS3" s="238"/>
      <c r="QBT3" s="238"/>
      <c r="QBU3" s="238"/>
      <c r="QBV3" s="238"/>
      <c r="QBW3" s="238"/>
      <c r="QBX3" s="238"/>
      <c r="QBY3" s="238"/>
      <c r="QBZ3" s="238"/>
      <c r="QCA3" s="238"/>
      <c r="QCB3" s="238"/>
      <c r="QCC3" s="238"/>
      <c r="QCD3" s="238"/>
      <c r="QCE3" s="238"/>
      <c r="QCF3" s="238"/>
      <c r="QCG3" s="238"/>
      <c r="QCH3" s="238"/>
      <c r="QCI3" s="238"/>
      <c r="QCJ3" s="238"/>
      <c r="QCK3" s="238"/>
      <c r="QCL3" s="238"/>
      <c r="QCM3" s="238"/>
      <c r="QCN3" s="238"/>
      <c r="QCO3" s="238"/>
      <c r="QCP3" s="238"/>
      <c r="QCQ3" s="238"/>
      <c r="QCR3" s="238"/>
      <c r="QCS3" s="238"/>
      <c r="QCT3" s="238"/>
      <c r="QCU3" s="238"/>
      <c r="QCV3" s="238"/>
      <c r="QCW3" s="238"/>
      <c r="QCX3" s="238"/>
      <c r="QCY3" s="238"/>
      <c r="QCZ3" s="238"/>
      <c r="QDA3" s="238"/>
      <c r="QDB3" s="238"/>
      <c r="QDC3" s="238"/>
      <c r="QDD3" s="238"/>
      <c r="QDE3" s="238"/>
      <c r="QDF3" s="238"/>
      <c r="QDG3" s="238"/>
      <c r="QDH3" s="238"/>
      <c r="QDI3" s="238"/>
      <c r="QDJ3" s="238"/>
      <c r="QDK3" s="238"/>
      <c r="QDL3" s="238"/>
      <c r="QDM3" s="238"/>
      <c r="QDN3" s="238"/>
      <c r="QDO3" s="238"/>
      <c r="QDP3" s="238"/>
      <c r="QDQ3" s="238"/>
      <c r="QDR3" s="238"/>
      <c r="QDS3" s="238"/>
      <c r="QDT3" s="238"/>
      <c r="QDU3" s="238"/>
      <c r="QDV3" s="238"/>
      <c r="QDW3" s="238"/>
      <c r="QDX3" s="238"/>
      <c r="QDY3" s="238"/>
      <c r="QDZ3" s="238"/>
      <c r="QEA3" s="238"/>
      <c r="QEB3" s="238"/>
      <c r="QEC3" s="238"/>
      <c r="QED3" s="238"/>
      <c r="QEE3" s="238"/>
      <c r="QEF3" s="238"/>
      <c r="QEG3" s="238"/>
      <c r="QEH3" s="238"/>
      <c r="QEI3" s="238"/>
      <c r="QEJ3" s="238"/>
      <c r="QEK3" s="238"/>
      <c r="QEL3" s="238"/>
      <c r="QEM3" s="238"/>
      <c r="QEN3" s="238"/>
      <c r="QEO3" s="238"/>
      <c r="QEP3" s="238"/>
      <c r="QEQ3" s="238"/>
      <c r="QER3" s="238"/>
      <c r="QES3" s="238"/>
      <c r="QET3" s="238"/>
      <c r="QEU3" s="238"/>
      <c r="QEV3" s="238"/>
      <c r="QEW3" s="238"/>
      <c r="QEX3" s="238"/>
      <c r="QEY3" s="238"/>
      <c r="QEZ3" s="238"/>
      <c r="QFA3" s="238"/>
      <c r="QFB3" s="238"/>
      <c r="QFC3" s="238"/>
      <c r="QFD3" s="238"/>
      <c r="QFE3" s="238"/>
      <c r="QFF3" s="238"/>
      <c r="QFG3" s="238"/>
      <c r="QFH3" s="238"/>
      <c r="QFI3" s="238"/>
      <c r="QFJ3" s="238"/>
      <c r="QFK3" s="238"/>
      <c r="QFL3" s="238"/>
      <c r="QFM3" s="238"/>
      <c r="QFN3" s="238"/>
      <c r="QFO3" s="238"/>
      <c r="QFP3" s="238"/>
      <c r="QFQ3" s="238"/>
      <c r="QFR3" s="238"/>
      <c r="QFS3" s="238"/>
      <c r="QFT3" s="238"/>
      <c r="QFU3" s="238"/>
      <c r="QFV3" s="238"/>
      <c r="QFW3" s="238"/>
      <c r="QFX3" s="238"/>
      <c r="QFY3" s="238"/>
      <c r="QFZ3" s="238"/>
      <c r="QGA3" s="238"/>
      <c r="QGB3" s="238"/>
      <c r="QGC3" s="238"/>
      <c r="QGD3" s="238"/>
      <c r="QGE3" s="238"/>
      <c r="QGF3" s="238"/>
      <c r="QGG3" s="238"/>
      <c r="QGH3" s="238"/>
      <c r="QGI3" s="238"/>
      <c r="QGJ3" s="238"/>
      <c r="QGK3" s="238"/>
      <c r="QGL3" s="238"/>
      <c r="QGM3" s="238"/>
      <c r="QGN3" s="238"/>
      <c r="QGO3" s="238"/>
      <c r="QGP3" s="238"/>
      <c r="QGQ3" s="238"/>
      <c r="QGR3" s="238"/>
      <c r="QGS3" s="238"/>
      <c r="QGT3" s="238"/>
      <c r="QGU3" s="238"/>
      <c r="QGV3" s="238"/>
      <c r="QGW3" s="238"/>
      <c r="QGX3" s="238"/>
      <c r="QGY3" s="238"/>
      <c r="QGZ3" s="238"/>
      <c r="QHA3" s="238"/>
      <c r="QHB3" s="238"/>
      <c r="QHC3" s="238"/>
      <c r="QHD3" s="238"/>
      <c r="QHE3" s="238"/>
      <c r="QHF3" s="238"/>
      <c r="QHG3" s="238"/>
      <c r="QHH3" s="238"/>
      <c r="QHI3" s="238"/>
      <c r="QHJ3" s="238"/>
      <c r="QHK3" s="238"/>
      <c r="QHL3" s="238"/>
      <c r="QHM3" s="238"/>
      <c r="QHN3" s="238"/>
      <c r="QHO3" s="238"/>
      <c r="QHP3" s="238"/>
      <c r="QHQ3" s="238"/>
      <c r="QHR3" s="238"/>
      <c r="QHS3" s="238"/>
      <c r="QHT3" s="238"/>
      <c r="QHU3" s="238"/>
      <c r="QHV3" s="238"/>
      <c r="QHW3" s="238"/>
      <c r="QHX3" s="238"/>
      <c r="QHY3" s="238"/>
      <c r="QHZ3" s="238"/>
      <c r="QIA3" s="238"/>
      <c r="QIB3" s="238"/>
      <c r="QIC3" s="238"/>
      <c r="QID3" s="238"/>
      <c r="QIE3" s="238"/>
      <c r="QIF3" s="238"/>
      <c r="QIG3" s="238"/>
      <c r="QIH3" s="238"/>
      <c r="QII3" s="238"/>
      <c r="QIJ3" s="238"/>
      <c r="QIK3" s="238"/>
      <c r="QIL3" s="238"/>
      <c r="QIM3" s="238"/>
      <c r="QIN3" s="238"/>
      <c r="QIO3" s="238"/>
      <c r="QIP3" s="238"/>
      <c r="QIQ3" s="238"/>
      <c r="QIR3" s="238"/>
      <c r="QIS3" s="238"/>
      <c r="QIT3" s="238"/>
      <c r="QIU3" s="238"/>
      <c r="QIV3" s="238"/>
      <c r="QIW3" s="238"/>
      <c r="QIX3" s="238"/>
      <c r="QIY3" s="238"/>
      <c r="QIZ3" s="238"/>
      <c r="QJA3" s="238"/>
      <c r="QJB3" s="238"/>
      <c r="QJC3" s="238"/>
      <c r="QJD3" s="238"/>
      <c r="QJE3" s="238"/>
      <c r="QJF3" s="238"/>
      <c r="QJG3" s="238"/>
      <c r="QJH3" s="238"/>
      <c r="QJI3" s="238"/>
      <c r="QJJ3" s="238"/>
      <c r="QJK3" s="238"/>
      <c r="QJL3" s="238"/>
      <c r="QJM3" s="238"/>
      <c r="QJN3" s="238"/>
      <c r="QJO3" s="238"/>
      <c r="QJP3" s="238"/>
      <c r="QJQ3" s="238"/>
      <c r="QJR3" s="238"/>
      <c r="QJS3" s="238"/>
      <c r="QJT3" s="238"/>
      <c r="QJU3" s="238"/>
      <c r="QJV3" s="238"/>
      <c r="QJW3" s="238"/>
      <c r="QJX3" s="238"/>
      <c r="QJY3" s="238"/>
      <c r="QJZ3" s="238"/>
      <c r="QKA3" s="238"/>
      <c r="QKB3" s="238"/>
      <c r="QKC3" s="238"/>
      <c r="QKD3" s="238"/>
      <c r="QKE3" s="238"/>
      <c r="QKF3" s="238"/>
      <c r="QKG3" s="238"/>
      <c r="QKH3" s="238"/>
      <c r="QKI3" s="238"/>
      <c r="QKJ3" s="238"/>
      <c r="QKK3" s="238"/>
      <c r="QKL3" s="238"/>
      <c r="QKM3" s="238"/>
      <c r="QKN3" s="238"/>
      <c r="QKO3" s="238"/>
      <c r="QKP3" s="238"/>
      <c r="QKQ3" s="238"/>
      <c r="QKR3" s="238"/>
      <c r="QKS3" s="238"/>
      <c r="QKT3" s="238"/>
      <c r="QKU3" s="238"/>
      <c r="QKV3" s="238"/>
      <c r="QKW3" s="238"/>
      <c r="QKX3" s="238"/>
      <c r="QKY3" s="238"/>
      <c r="QKZ3" s="238"/>
      <c r="QLA3" s="238"/>
      <c r="QLB3" s="238"/>
      <c r="QLC3" s="238"/>
      <c r="QLD3" s="238"/>
      <c r="QLE3" s="238"/>
      <c r="QLF3" s="238"/>
      <c r="QLG3" s="238"/>
      <c r="QLH3" s="238"/>
      <c r="QLI3" s="238"/>
      <c r="QLJ3" s="238"/>
      <c r="QLK3" s="238"/>
      <c r="QLL3" s="238"/>
      <c r="QLM3" s="238"/>
      <c r="QLN3" s="238"/>
      <c r="QLO3" s="238"/>
      <c r="QLP3" s="238"/>
      <c r="QLQ3" s="238"/>
      <c r="QLR3" s="238"/>
      <c r="QLS3" s="238"/>
      <c r="QLT3" s="238"/>
      <c r="QLU3" s="238"/>
      <c r="QLV3" s="238"/>
      <c r="QLW3" s="238"/>
      <c r="QLX3" s="238"/>
      <c r="QLY3" s="238"/>
      <c r="QLZ3" s="238"/>
      <c r="QMA3" s="238"/>
      <c r="QMB3" s="238"/>
      <c r="QMC3" s="238"/>
      <c r="QMD3" s="238"/>
      <c r="QME3" s="238"/>
      <c r="QMF3" s="238"/>
      <c r="QMG3" s="238"/>
      <c r="QMH3" s="238"/>
      <c r="QMI3" s="238"/>
      <c r="QMJ3" s="238"/>
      <c r="QMK3" s="238"/>
      <c r="QML3" s="238"/>
      <c r="QMM3" s="238"/>
      <c r="QMN3" s="238"/>
      <c r="QMO3" s="238"/>
      <c r="QMP3" s="238"/>
      <c r="QMQ3" s="238"/>
      <c r="QMR3" s="238"/>
      <c r="QMS3" s="238"/>
      <c r="QMT3" s="238"/>
      <c r="QMU3" s="238"/>
      <c r="QMV3" s="238"/>
      <c r="QMW3" s="238"/>
      <c r="QMX3" s="238"/>
      <c r="QMY3" s="238"/>
      <c r="QMZ3" s="238"/>
      <c r="QNA3" s="238"/>
      <c r="QNB3" s="238"/>
      <c r="QNC3" s="238"/>
      <c r="QND3" s="238"/>
      <c r="QNE3" s="238"/>
      <c r="QNF3" s="238"/>
      <c r="QNG3" s="238"/>
      <c r="QNH3" s="238"/>
      <c r="QNI3" s="238"/>
      <c r="QNJ3" s="238"/>
      <c r="QNK3" s="238"/>
      <c r="QNL3" s="238"/>
      <c r="QNM3" s="238"/>
      <c r="QNN3" s="238"/>
      <c r="QNO3" s="238"/>
      <c r="QNP3" s="238"/>
      <c r="QNQ3" s="238"/>
      <c r="QNR3" s="238"/>
      <c r="QNS3" s="238"/>
      <c r="QNT3" s="238"/>
      <c r="QNU3" s="238"/>
      <c r="QNV3" s="238"/>
      <c r="QNW3" s="238"/>
      <c r="QNX3" s="238"/>
      <c r="QNY3" s="238"/>
      <c r="QNZ3" s="238"/>
      <c r="QOA3" s="238"/>
      <c r="QOB3" s="238"/>
      <c r="QOC3" s="238"/>
      <c r="QOD3" s="238"/>
      <c r="QOE3" s="238"/>
      <c r="QOF3" s="238"/>
      <c r="QOG3" s="238"/>
      <c r="QOH3" s="238"/>
      <c r="QOI3" s="238"/>
      <c r="QOJ3" s="238"/>
      <c r="QOK3" s="238"/>
      <c r="QOL3" s="238"/>
      <c r="QOM3" s="238"/>
      <c r="QON3" s="238"/>
      <c r="QOO3" s="238"/>
      <c r="QOP3" s="238"/>
      <c r="QOQ3" s="238"/>
      <c r="QOR3" s="238"/>
      <c r="QOS3" s="238"/>
      <c r="QOT3" s="238"/>
      <c r="QOU3" s="238"/>
      <c r="QOV3" s="238"/>
      <c r="QOW3" s="238"/>
      <c r="QOX3" s="238"/>
      <c r="QOY3" s="238"/>
      <c r="QOZ3" s="238"/>
      <c r="QPA3" s="238"/>
      <c r="QPB3" s="238"/>
      <c r="QPC3" s="238"/>
      <c r="QPD3" s="238"/>
      <c r="QPE3" s="238"/>
      <c r="QPF3" s="238"/>
      <c r="QPG3" s="238"/>
      <c r="QPH3" s="238"/>
      <c r="QPI3" s="238"/>
      <c r="QPJ3" s="238"/>
      <c r="QPK3" s="238"/>
      <c r="QPL3" s="238"/>
      <c r="QPM3" s="238"/>
      <c r="QPN3" s="238"/>
      <c r="QPO3" s="238"/>
      <c r="QPP3" s="238"/>
      <c r="QPQ3" s="238"/>
      <c r="QPR3" s="238"/>
      <c r="QPS3" s="238"/>
      <c r="QPT3" s="238"/>
      <c r="QPU3" s="238"/>
      <c r="QPV3" s="238"/>
      <c r="QPW3" s="238"/>
      <c r="QPX3" s="238"/>
      <c r="QPY3" s="238"/>
      <c r="QPZ3" s="238"/>
      <c r="QQA3" s="238"/>
      <c r="QQB3" s="238"/>
      <c r="QQC3" s="238"/>
      <c r="QQD3" s="238"/>
      <c r="QQE3" s="238"/>
      <c r="QQF3" s="238"/>
      <c r="QQG3" s="238"/>
      <c r="QQH3" s="238"/>
      <c r="QQI3" s="238"/>
      <c r="QQJ3" s="238"/>
      <c r="QQK3" s="238"/>
      <c r="QQL3" s="238"/>
      <c r="QQM3" s="238"/>
      <c r="QQN3" s="238"/>
      <c r="QQO3" s="238"/>
      <c r="QQP3" s="238"/>
      <c r="QQQ3" s="238"/>
      <c r="QQR3" s="238"/>
      <c r="QQS3" s="238"/>
      <c r="QQT3" s="238"/>
      <c r="QQU3" s="238"/>
      <c r="QQV3" s="238"/>
      <c r="QQW3" s="238"/>
      <c r="QQX3" s="238"/>
      <c r="QQY3" s="238"/>
      <c r="QQZ3" s="238"/>
      <c r="QRA3" s="238"/>
      <c r="QRB3" s="238"/>
      <c r="QRC3" s="238"/>
      <c r="QRD3" s="238"/>
      <c r="QRE3" s="238"/>
      <c r="QRF3" s="238"/>
      <c r="QRG3" s="238"/>
      <c r="QRH3" s="238"/>
      <c r="QRI3" s="238"/>
      <c r="QRJ3" s="238"/>
      <c r="QRK3" s="238"/>
      <c r="QRL3" s="238"/>
      <c r="QRM3" s="238"/>
      <c r="QRN3" s="238"/>
      <c r="QRO3" s="238"/>
      <c r="QRP3" s="238"/>
      <c r="QRQ3" s="238"/>
      <c r="QRR3" s="238"/>
      <c r="QRS3" s="238"/>
      <c r="QRT3" s="238"/>
      <c r="QRU3" s="238"/>
      <c r="QRV3" s="238"/>
      <c r="QRW3" s="238"/>
      <c r="QRX3" s="238"/>
      <c r="QRY3" s="238"/>
      <c r="QRZ3" s="238"/>
      <c r="QSA3" s="238"/>
      <c r="QSB3" s="238"/>
      <c r="QSC3" s="238"/>
      <c r="QSD3" s="238"/>
      <c r="QSE3" s="238"/>
      <c r="QSF3" s="238"/>
      <c r="QSG3" s="238"/>
      <c r="QSH3" s="238"/>
      <c r="QSI3" s="238"/>
      <c r="QSJ3" s="238"/>
      <c r="QSK3" s="238"/>
      <c r="QSL3" s="238"/>
      <c r="QSM3" s="238"/>
      <c r="QSN3" s="238"/>
      <c r="QSO3" s="238"/>
      <c r="QSP3" s="238"/>
      <c r="QSQ3" s="238"/>
      <c r="QSR3" s="238"/>
      <c r="QSS3" s="238"/>
      <c r="QST3" s="238"/>
      <c r="QSU3" s="238"/>
      <c r="QSV3" s="238"/>
      <c r="QSW3" s="238"/>
      <c r="QSX3" s="238"/>
      <c r="QSY3" s="238"/>
      <c r="QSZ3" s="238"/>
      <c r="QTA3" s="238"/>
      <c r="QTB3" s="238"/>
      <c r="QTC3" s="238"/>
      <c r="QTD3" s="238"/>
      <c r="QTE3" s="238"/>
      <c r="QTF3" s="238"/>
      <c r="QTG3" s="238"/>
      <c r="QTH3" s="238"/>
      <c r="QTI3" s="238"/>
      <c r="QTJ3" s="238"/>
      <c r="QTK3" s="238"/>
      <c r="QTL3" s="238"/>
      <c r="QTM3" s="238"/>
      <c r="QTN3" s="238"/>
      <c r="QTO3" s="238"/>
      <c r="QTP3" s="238"/>
      <c r="QTQ3" s="238"/>
      <c r="QTR3" s="238"/>
      <c r="QTS3" s="238"/>
      <c r="QTT3" s="238"/>
      <c r="QTU3" s="238"/>
      <c r="QTV3" s="238"/>
      <c r="QTW3" s="238"/>
      <c r="QTX3" s="238"/>
      <c r="QTY3" s="238"/>
      <c r="QTZ3" s="238"/>
      <c r="QUA3" s="238"/>
      <c r="QUB3" s="238"/>
      <c r="QUC3" s="238"/>
      <c r="QUD3" s="238"/>
      <c r="QUE3" s="238"/>
      <c r="QUF3" s="238"/>
      <c r="QUG3" s="238"/>
      <c r="QUH3" s="238"/>
      <c r="QUI3" s="238"/>
      <c r="QUJ3" s="238"/>
      <c r="QUK3" s="238"/>
      <c r="QUL3" s="238"/>
      <c r="QUM3" s="238"/>
      <c r="QUN3" s="238"/>
      <c r="QUO3" s="238"/>
      <c r="QUP3" s="238"/>
      <c r="QUQ3" s="238"/>
      <c r="QUR3" s="238"/>
      <c r="QUS3" s="238"/>
      <c r="QUT3" s="238"/>
      <c r="QUU3" s="238"/>
      <c r="QUV3" s="238"/>
      <c r="QUW3" s="238"/>
      <c r="QUX3" s="238"/>
      <c r="QUY3" s="238"/>
      <c r="QUZ3" s="238"/>
      <c r="QVA3" s="238"/>
      <c r="QVB3" s="238"/>
      <c r="QVC3" s="238"/>
      <c r="QVD3" s="238"/>
      <c r="QVE3" s="238"/>
      <c r="QVF3" s="238"/>
      <c r="QVG3" s="238"/>
      <c r="QVH3" s="238"/>
      <c r="QVI3" s="238"/>
      <c r="QVJ3" s="238"/>
      <c r="QVK3" s="238"/>
      <c r="QVL3" s="238"/>
      <c r="QVM3" s="238"/>
      <c r="QVN3" s="238"/>
      <c r="QVO3" s="238"/>
      <c r="QVP3" s="238"/>
      <c r="QVQ3" s="238"/>
      <c r="QVR3" s="238"/>
      <c r="QVS3" s="238"/>
      <c r="QVT3" s="238"/>
      <c r="QVU3" s="238"/>
      <c r="QVV3" s="238"/>
      <c r="QVW3" s="238"/>
      <c r="QVX3" s="238"/>
      <c r="QVY3" s="238"/>
      <c r="QVZ3" s="238"/>
      <c r="QWA3" s="238"/>
      <c r="QWB3" s="238"/>
      <c r="QWC3" s="238"/>
      <c r="QWD3" s="238"/>
      <c r="QWE3" s="238"/>
      <c r="QWF3" s="238"/>
      <c r="QWG3" s="238"/>
      <c r="QWH3" s="238"/>
      <c r="QWI3" s="238"/>
      <c r="QWJ3" s="238"/>
      <c r="QWK3" s="238"/>
      <c r="QWL3" s="238"/>
      <c r="QWM3" s="238"/>
      <c r="QWN3" s="238"/>
      <c r="QWO3" s="238"/>
      <c r="QWP3" s="238"/>
      <c r="QWQ3" s="238"/>
      <c r="QWR3" s="238"/>
      <c r="QWS3" s="238"/>
      <c r="QWT3" s="238"/>
      <c r="QWU3" s="238"/>
      <c r="QWV3" s="238"/>
      <c r="QWW3" s="238"/>
      <c r="QWX3" s="238"/>
      <c r="QWY3" s="238"/>
      <c r="QWZ3" s="238"/>
      <c r="QXA3" s="238"/>
      <c r="QXB3" s="238"/>
      <c r="QXC3" s="238"/>
      <c r="QXD3" s="238"/>
      <c r="QXE3" s="238"/>
      <c r="QXF3" s="238"/>
      <c r="QXG3" s="238"/>
      <c r="QXH3" s="238"/>
      <c r="QXI3" s="238"/>
      <c r="QXJ3" s="238"/>
      <c r="QXK3" s="238"/>
      <c r="QXL3" s="238"/>
      <c r="QXM3" s="238"/>
      <c r="QXN3" s="238"/>
      <c r="QXO3" s="238"/>
      <c r="QXP3" s="238"/>
      <c r="QXQ3" s="238"/>
      <c r="QXR3" s="238"/>
      <c r="QXS3" s="238"/>
      <c r="QXT3" s="238"/>
      <c r="QXU3" s="238"/>
      <c r="QXV3" s="238"/>
      <c r="QXW3" s="238"/>
      <c r="QXX3" s="238"/>
      <c r="QXY3" s="238"/>
      <c r="QXZ3" s="238"/>
      <c r="QYA3" s="238"/>
      <c r="QYB3" s="238"/>
      <c r="QYC3" s="238"/>
      <c r="QYD3" s="238"/>
      <c r="QYE3" s="238"/>
      <c r="QYF3" s="238"/>
      <c r="QYG3" s="238"/>
      <c r="QYH3" s="238"/>
      <c r="QYI3" s="238"/>
      <c r="QYJ3" s="238"/>
      <c r="QYK3" s="238"/>
      <c r="QYL3" s="238"/>
      <c r="QYM3" s="238"/>
      <c r="QYN3" s="238"/>
      <c r="QYO3" s="238"/>
      <c r="QYP3" s="238"/>
      <c r="QYQ3" s="238"/>
      <c r="QYR3" s="238"/>
      <c r="QYS3" s="238"/>
      <c r="QYT3" s="238"/>
      <c r="QYU3" s="238"/>
      <c r="QYV3" s="238"/>
      <c r="QYW3" s="238"/>
      <c r="QYX3" s="238"/>
      <c r="QYY3" s="238"/>
      <c r="QYZ3" s="238"/>
      <c r="QZA3" s="238"/>
      <c r="QZB3" s="238"/>
      <c r="QZC3" s="238"/>
      <c r="QZD3" s="238"/>
      <c r="QZE3" s="238"/>
      <c r="QZF3" s="238"/>
      <c r="QZG3" s="238"/>
      <c r="QZH3" s="238"/>
      <c r="QZI3" s="238"/>
      <c r="QZJ3" s="238"/>
      <c r="QZK3" s="238"/>
      <c r="QZL3" s="238"/>
      <c r="QZM3" s="238"/>
      <c r="QZN3" s="238"/>
      <c r="QZO3" s="238"/>
      <c r="QZP3" s="238"/>
      <c r="QZQ3" s="238"/>
      <c r="QZR3" s="238"/>
      <c r="QZS3" s="238"/>
      <c r="QZT3" s="238"/>
      <c r="QZU3" s="238"/>
      <c r="QZV3" s="238"/>
      <c r="QZW3" s="238"/>
      <c r="QZX3" s="238"/>
      <c r="QZY3" s="238"/>
      <c r="QZZ3" s="238"/>
      <c r="RAA3" s="238"/>
      <c r="RAB3" s="238"/>
      <c r="RAC3" s="238"/>
      <c r="RAD3" s="238"/>
      <c r="RAE3" s="238"/>
      <c r="RAF3" s="238"/>
      <c r="RAG3" s="238"/>
      <c r="RAH3" s="238"/>
      <c r="RAI3" s="238"/>
      <c r="RAJ3" s="238"/>
      <c r="RAK3" s="238"/>
      <c r="RAL3" s="238"/>
      <c r="RAM3" s="238"/>
      <c r="RAN3" s="238"/>
      <c r="RAO3" s="238"/>
      <c r="RAP3" s="238"/>
      <c r="RAQ3" s="238"/>
      <c r="RAR3" s="238"/>
      <c r="RAS3" s="238"/>
      <c r="RAT3" s="238"/>
      <c r="RAU3" s="238"/>
      <c r="RAV3" s="238"/>
      <c r="RAW3" s="238"/>
      <c r="RAX3" s="238"/>
      <c r="RAY3" s="238"/>
      <c r="RAZ3" s="238"/>
      <c r="RBA3" s="238"/>
      <c r="RBB3" s="238"/>
      <c r="RBC3" s="238"/>
      <c r="RBD3" s="238"/>
      <c r="RBE3" s="238"/>
      <c r="RBF3" s="238"/>
      <c r="RBG3" s="238"/>
      <c r="RBH3" s="238"/>
      <c r="RBI3" s="238"/>
      <c r="RBJ3" s="238"/>
      <c r="RBK3" s="238"/>
      <c r="RBL3" s="238"/>
      <c r="RBM3" s="238"/>
      <c r="RBN3" s="238"/>
      <c r="RBO3" s="238"/>
      <c r="RBP3" s="238"/>
      <c r="RBQ3" s="238"/>
      <c r="RBR3" s="238"/>
      <c r="RBS3" s="238"/>
      <c r="RBT3" s="238"/>
      <c r="RBU3" s="238"/>
      <c r="RBV3" s="238"/>
      <c r="RBW3" s="238"/>
      <c r="RBX3" s="238"/>
      <c r="RBY3" s="238"/>
      <c r="RBZ3" s="238"/>
      <c r="RCA3" s="238"/>
      <c r="RCB3" s="238"/>
      <c r="RCC3" s="238"/>
      <c r="RCD3" s="238"/>
      <c r="RCE3" s="238"/>
      <c r="RCF3" s="238"/>
      <c r="RCG3" s="238"/>
      <c r="RCH3" s="238"/>
      <c r="RCI3" s="238"/>
      <c r="RCJ3" s="238"/>
      <c r="RCK3" s="238"/>
      <c r="RCL3" s="238"/>
      <c r="RCM3" s="238"/>
      <c r="RCN3" s="238"/>
      <c r="RCO3" s="238"/>
      <c r="RCP3" s="238"/>
      <c r="RCQ3" s="238"/>
      <c r="RCR3" s="238"/>
      <c r="RCS3" s="238"/>
      <c r="RCT3" s="238"/>
      <c r="RCU3" s="238"/>
      <c r="RCV3" s="238"/>
      <c r="RCW3" s="238"/>
      <c r="RCX3" s="238"/>
      <c r="RCY3" s="238"/>
      <c r="RCZ3" s="238"/>
      <c r="RDA3" s="238"/>
      <c r="RDB3" s="238"/>
      <c r="RDC3" s="238"/>
      <c r="RDD3" s="238"/>
      <c r="RDE3" s="238"/>
      <c r="RDF3" s="238"/>
      <c r="RDG3" s="238"/>
      <c r="RDH3" s="238"/>
      <c r="RDI3" s="238"/>
      <c r="RDJ3" s="238"/>
      <c r="RDK3" s="238"/>
      <c r="RDL3" s="238"/>
      <c r="RDM3" s="238"/>
      <c r="RDN3" s="238"/>
      <c r="RDO3" s="238"/>
      <c r="RDP3" s="238"/>
      <c r="RDQ3" s="238"/>
      <c r="RDR3" s="238"/>
      <c r="RDS3" s="238"/>
      <c r="RDT3" s="238"/>
      <c r="RDU3" s="238"/>
      <c r="RDV3" s="238"/>
      <c r="RDW3" s="238"/>
      <c r="RDX3" s="238"/>
      <c r="RDY3" s="238"/>
      <c r="RDZ3" s="238"/>
      <c r="REA3" s="238"/>
      <c r="REB3" s="238"/>
      <c r="REC3" s="238"/>
      <c r="RED3" s="238"/>
      <c r="REE3" s="238"/>
      <c r="REF3" s="238"/>
      <c r="REG3" s="238"/>
      <c r="REH3" s="238"/>
      <c r="REI3" s="238"/>
      <c r="REJ3" s="238"/>
      <c r="REK3" s="238"/>
      <c r="REL3" s="238"/>
      <c r="REM3" s="238"/>
      <c r="REN3" s="238"/>
      <c r="REO3" s="238"/>
      <c r="REP3" s="238"/>
      <c r="REQ3" s="238"/>
      <c r="RER3" s="238"/>
      <c r="RES3" s="238"/>
      <c r="RET3" s="238"/>
      <c r="REU3" s="238"/>
      <c r="REV3" s="238"/>
      <c r="REW3" s="238"/>
      <c r="REX3" s="238"/>
      <c r="REY3" s="238"/>
      <c r="REZ3" s="238"/>
      <c r="RFA3" s="238"/>
      <c r="RFB3" s="238"/>
      <c r="RFC3" s="238"/>
      <c r="RFD3" s="238"/>
      <c r="RFE3" s="238"/>
      <c r="RFF3" s="238"/>
      <c r="RFG3" s="238"/>
      <c r="RFH3" s="238"/>
      <c r="RFI3" s="238"/>
      <c r="RFJ3" s="238"/>
      <c r="RFK3" s="238"/>
      <c r="RFL3" s="238"/>
      <c r="RFM3" s="238"/>
      <c r="RFN3" s="238"/>
      <c r="RFO3" s="238"/>
      <c r="RFP3" s="238"/>
      <c r="RFQ3" s="238"/>
      <c r="RFR3" s="238"/>
      <c r="RFS3" s="238"/>
      <c r="RFT3" s="238"/>
      <c r="RFU3" s="238"/>
      <c r="RFV3" s="238"/>
      <c r="RFW3" s="238"/>
      <c r="RFX3" s="238"/>
      <c r="RFY3" s="238"/>
      <c r="RFZ3" s="238"/>
      <c r="RGA3" s="238"/>
      <c r="RGB3" s="238"/>
      <c r="RGC3" s="238"/>
      <c r="RGD3" s="238"/>
      <c r="RGE3" s="238"/>
      <c r="RGF3" s="238"/>
      <c r="RGG3" s="238"/>
      <c r="RGH3" s="238"/>
      <c r="RGI3" s="238"/>
      <c r="RGJ3" s="238"/>
      <c r="RGK3" s="238"/>
      <c r="RGL3" s="238"/>
      <c r="RGM3" s="238"/>
      <c r="RGN3" s="238"/>
      <c r="RGO3" s="238"/>
      <c r="RGP3" s="238"/>
      <c r="RGQ3" s="238"/>
      <c r="RGR3" s="238"/>
      <c r="RGS3" s="238"/>
      <c r="RGT3" s="238"/>
      <c r="RGU3" s="238"/>
      <c r="RGV3" s="238"/>
      <c r="RGW3" s="238"/>
      <c r="RGX3" s="238"/>
      <c r="RGY3" s="238"/>
      <c r="RGZ3" s="238"/>
      <c r="RHA3" s="238"/>
      <c r="RHB3" s="238"/>
      <c r="RHC3" s="238"/>
      <c r="RHD3" s="238"/>
      <c r="RHE3" s="238"/>
      <c r="RHF3" s="238"/>
      <c r="RHG3" s="238"/>
      <c r="RHH3" s="238"/>
      <c r="RHI3" s="238"/>
      <c r="RHJ3" s="238"/>
      <c r="RHK3" s="238"/>
      <c r="RHL3" s="238"/>
      <c r="RHM3" s="238"/>
      <c r="RHN3" s="238"/>
      <c r="RHO3" s="238"/>
      <c r="RHP3" s="238"/>
      <c r="RHQ3" s="238"/>
      <c r="RHR3" s="238"/>
      <c r="RHS3" s="238"/>
      <c r="RHT3" s="238"/>
      <c r="RHU3" s="238"/>
      <c r="RHV3" s="238"/>
      <c r="RHW3" s="238"/>
      <c r="RHX3" s="238"/>
      <c r="RHY3" s="238"/>
      <c r="RHZ3" s="238"/>
      <c r="RIA3" s="238"/>
      <c r="RIB3" s="238"/>
      <c r="RIC3" s="238"/>
      <c r="RID3" s="238"/>
      <c r="RIE3" s="238"/>
      <c r="RIF3" s="238"/>
      <c r="RIG3" s="238"/>
      <c r="RIH3" s="238"/>
      <c r="RII3" s="238"/>
      <c r="RIJ3" s="238"/>
      <c r="RIK3" s="238"/>
      <c r="RIL3" s="238"/>
      <c r="RIM3" s="238"/>
      <c r="RIN3" s="238"/>
      <c r="RIO3" s="238"/>
      <c r="RIP3" s="238"/>
      <c r="RIQ3" s="238"/>
      <c r="RIR3" s="238"/>
      <c r="RIS3" s="238"/>
      <c r="RIT3" s="238"/>
      <c r="RIU3" s="238"/>
      <c r="RIV3" s="238"/>
      <c r="RIW3" s="238"/>
      <c r="RIX3" s="238"/>
      <c r="RIY3" s="238"/>
      <c r="RIZ3" s="238"/>
      <c r="RJA3" s="238"/>
      <c r="RJB3" s="238"/>
      <c r="RJC3" s="238"/>
      <c r="RJD3" s="238"/>
      <c r="RJE3" s="238"/>
      <c r="RJF3" s="238"/>
      <c r="RJG3" s="238"/>
      <c r="RJH3" s="238"/>
      <c r="RJI3" s="238"/>
      <c r="RJJ3" s="238"/>
      <c r="RJK3" s="238"/>
      <c r="RJL3" s="238"/>
      <c r="RJM3" s="238"/>
      <c r="RJN3" s="238"/>
      <c r="RJO3" s="238"/>
      <c r="RJP3" s="238"/>
      <c r="RJQ3" s="238"/>
      <c r="RJR3" s="238"/>
      <c r="RJS3" s="238"/>
      <c r="RJT3" s="238"/>
      <c r="RJU3" s="238"/>
      <c r="RJV3" s="238"/>
      <c r="RJW3" s="238"/>
      <c r="RJX3" s="238"/>
      <c r="RJY3" s="238"/>
      <c r="RJZ3" s="238"/>
      <c r="RKA3" s="238"/>
      <c r="RKB3" s="238"/>
      <c r="RKC3" s="238"/>
      <c r="RKD3" s="238"/>
      <c r="RKE3" s="238"/>
      <c r="RKF3" s="238"/>
      <c r="RKG3" s="238"/>
      <c r="RKH3" s="238"/>
      <c r="RKI3" s="238"/>
      <c r="RKJ3" s="238"/>
      <c r="RKK3" s="238"/>
      <c r="RKL3" s="238"/>
      <c r="RKM3" s="238"/>
      <c r="RKN3" s="238"/>
      <c r="RKO3" s="238"/>
      <c r="RKP3" s="238"/>
      <c r="RKQ3" s="238"/>
      <c r="RKR3" s="238"/>
      <c r="RKS3" s="238"/>
      <c r="RKT3" s="238"/>
      <c r="RKU3" s="238"/>
      <c r="RKV3" s="238"/>
      <c r="RKW3" s="238"/>
      <c r="RKX3" s="238"/>
      <c r="RKY3" s="238"/>
      <c r="RKZ3" s="238"/>
      <c r="RLA3" s="238"/>
      <c r="RLB3" s="238"/>
      <c r="RLC3" s="238"/>
      <c r="RLD3" s="238"/>
      <c r="RLE3" s="238"/>
      <c r="RLF3" s="238"/>
      <c r="RLG3" s="238"/>
      <c r="RLH3" s="238"/>
      <c r="RLI3" s="238"/>
      <c r="RLJ3" s="238"/>
      <c r="RLK3" s="238"/>
      <c r="RLL3" s="238"/>
      <c r="RLM3" s="238"/>
      <c r="RLN3" s="238"/>
      <c r="RLO3" s="238"/>
      <c r="RLP3" s="238"/>
      <c r="RLQ3" s="238"/>
      <c r="RLR3" s="238"/>
      <c r="RLS3" s="238"/>
      <c r="RLT3" s="238"/>
      <c r="RLU3" s="238"/>
      <c r="RLV3" s="238"/>
      <c r="RLW3" s="238"/>
      <c r="RLX3" s="238"/>
      <c r="RLY3" s="238"/>
      <c r="RLZ3" s="238"/>
      <c r="RMA3" s="238"/>
      <c r="RMB3" s="238"/>
      <c r="RMC3" s="238"/>
      <c r="RMD3" s="238"/>
      <c r="RME3" s="238"/>
      <c r="RMF3" s="238"/>
      <c r="RMG3" s="238"/>
      <c r="RMH3" s="238"/>
      <c r="RMI3" s="238"/>
      <c r="RMJ3" s="238"/>
      <c r="RMK3" s="238"/>
      <c r="RML3" s="238"/>
      <c r="RMM3" s="238"/>
      <c r="RMN3" s="238"/>
      <c r="RMO3" s="238"/>
      <c r="RMP3" s="238"/>
      <c r="RMQ3" s="238"/>
      <c r="RMR3" s="238"/>
      <c r="RMS3" s="238"/>
      <c r="RMT3" s="238"/>
      <c r="RMU3" s="238"/>
      <c r="RMV3" s="238"/>
      <c r="RMW3" s="238"/>
      <c r="RMX3" s="238"/>
      <c r="RMY3" s="238"/>
      <c r="RMZ3" s="238"/>
      <c r="RNA3" s="238"/>
      <c r="RNB3" s="238"/>
      <c r="RNC3" s="238"/>
      <c r="RND3" s="238"/>
      <c r="RNE3" s="238"/>
      <c r="RNF3" s="238"/>
      <c r="RNG3" s="238"/>
      <c r="RNH3" s="238"/>
      <c r="RNI3" s="238"/>
      <c r="RNJ3" s="238"/>
      <c r="RNK3" s="238"/>
      <c r="RNL3" s="238"/>
      <c r="RNM3" s="238"/>
      <c r="RNN3" s="238"/>
      <c r="RNO3" s="238"/>
      <c r="RNP3" s="238"/>
      <c r="RNQ3" s="238"/>
      <c r="RNR3" s="238"/>
      <c r="RNS3" s="238"/>
      <c r="RNT3" s="238"/>
      <c r="RNU3" s="238"/>
      <c r="RNV3" s="238"/>
      <c r="RNW3" s="238"/>
      <c r="RNX3" s="238"/>
      <c r="RNY3" s="238"/>
      <c r="RNZ3" s="238"/>
      <c r="ROA3" s="238"/>
      <c r="ROB3" s="238"/>
      <c r="ROC3" s="238"/>
      <c r="ROD3" s="238"/>
      <c r="ROE3" s="238"/>
      <c r="ROF3" s="238"/>
      <c r="ROG3" s="238"/>
      <c r="ROH3" s="238"/>
      <c r="ROI3" s="238"/>
      <c r="ROJ3" s="238"/>
      <c r="ROK3" s="238"/>
      <c r="ROL3" s="238"/>
      <c r="ROM3" s="238"/>
      <c r="RON3" s="238"/>
      <c r="ROO3" s="238"/>
      <c r="ROP3" s="238"/>
      <c r="ROQ3" s="238"/>
      <c r="ROR3" s="238"/>
      <c r="ROS3" s="238"/>
      <c r="ROT3" s="238"/>
      <c r="ROU3" s="238"/>
      <c r="ROV3" s="238"/>
      <c r="ROW3" s="238"/>
      <c r="ROX3" s="238"/>
      <c r="ROY3" s="238"/>
      <c r="ROZ3" s="238"/>
      <c r="RPA3" s="238"/>
      <c r="RPB3" s="238"/>
      <c r="RPC3" s="238"/>
      <c r="RPD3" s="238"/>
      <c r="RPE3" s="238"/>
      <c r="RPF3" s="238"/>
      <c r="RPG3" s="238"/>
      <c r="RPH3" s="238"/>
      <c r="RPI3" s="238"/>
      <c r="RPJ3" s="238"/>
      <c r="RPK3" s="238"/>
      <c r="RPL3" s="238"/>
      <c r="RPM3" s="238"/>
      <c r="RPN3" s="238"/>
      <c r="RPO3" s="238"/>
      <c r="RPP3" s="238"/>
      <c r="RPQ3" s="238"/>
      <c r="RPR3" s="238"/>
      <c r="RPS3" s="238"/>
      <c r="RPT3" s="238"/>
      <c r="RPU3" s="238"/>
      <c r="RPV3" s="238"/>
      <c r="RPW3" s="238"/>
      <c r="RPX3" s="238"/>
      <c r="RPY3" s="238"/>
      <c r="RPZ3" s="238"/>
      <c r="RQA3" s="238"/>
      <c r="RQB3" s="238"/>
      <c r="RQC3" s="238"/>
      <c r="RQD3" s="238"/>
      <c r="RQE3" s="238"/>
      <c r="RQF3" s="238"/>
      <c r="RQG3" s="238"/>
      <c r="RQH3" s="238"/>
      <c r="RQI3" s="238"/>
      <c r="RQJ3" s="238"/>
      <c r="RQK3" s="238"/>
      <c r="RQL3" s="238"/>
      <c r="RQM3" s="238"/>
      <c r="RQN3" s="238"/>
      <c r="RQO3" s="238"/>
      <c r="RQP3" s="238"/>
      <c r="RQQ3" s="238"/>
      <c r="RQR3" s="238"/>
      <c r="RQS3" s="238"/>
      <c r="RQT3" s="238"/>
      <c r="RQU3" s="238"/>
      <c r="RQV3" s="238"/>
      <c r="RQW3" s="238"/>
      <c r="RQX3" s="238"/>
      <c r="RQY3" s="238"/>
      <c r="RQZ3" s="238"/>
      <c r="RRA3" s="238"/>
      <c r="RRB3" s="238"/>
      <c r="RRC3" s="238"/>
      <c r="RRD3" s="238"/>
      <c r="RRE3" s="238"/>
      <c r="RRF3" s="238"/>
      <c r="RRG3" s="238"/>
      <c r="RRH3" s="238"/>
      <c r="RRI3" s="238"/>
      <c r="RRJ3" s="238"/>
      <c r="RRK3" s="238"/>
      <c r="RRL3" s="238"/>
      <c r="RRM3" s="238"/>
      <c r="RRN3" s="238"/>
      <c r="RRO3" s="238"/>
      <c r="RRP3" s="238"/>
      <c r="RRQ3" s="238"/>
      <c r="RRR3" s="238"/>
      <c r="RRS3" s="238"/>
      <c r="RRT3" s="238"/>
      <c r="RRU3" s="238"/>
      <c r="RRV3" s="238"/>
      <c r="RRW3" s="238"/>
      <c r="RRX3" s="238"/>
      <c r="RRY3" s="238"/>
      <c r="RRZ3" s="238"/>
      <c r="RSA3" s="238"/>
      <c r="RSB3" s="238"/>
      <c r="RSC3" s="238"/>
      <c r="RSD3" s="238"/>
      <c r="RSE3" s="238"/>
      <c r="RSF3" s="238"/>
      <c r="RSG3" s="238"/>
      <c r="RSH3" s="238"/>
      <c r="RSI3" s="238"/>
      <c r="RSJ3" s="238"/>
      <c r="RSK3" s="238"/>
      <c r="RSL3" s="238"/>
      <c r="RSM3" s="238"/>
      <c r="RSN3" s="238"/>
      <c r="RSO3" s="238"/>
      <c r="RSP3" s="238"/>
      <c r="RSQ3" s="238"/>
      <c r="RSR3" s="238"/>
      <c r="RSS3" s="238"/>
      <c r="RST3" s="238"/>
      <c r="RSU3" s="238"/>
      <c r="RSV3" s="238"/>
      <c r="RSW3" s="238"/>
      <c r="RSX3" s="238"/>
      <c r="RSY3" s="238"/>
      <c r="RSZ3" s="238"/>
      <c r="RTA3" s="238"/>
      <c r="RTB3" s="238"/>
      <c r="RTC3" s="238"/>
      <c r="RTD3" s="238"/>
      <c r="RTE3" s="238"/>
      <c r="RTF3" s="238"/>
      <c r="RTG3" s="238"/>
      <c r="RTH3" s="238"/>
      <c r="RTI3" s="238"/>
      <c r="RTJ3" s="238"/>
      <c r="RTK3" s="238"/>
      <c r="RTL3" s="238"/>
      <c r="RTM3" s="238"/>
      <c r="RTN3" s="238"/>
      <c r="RTO3" s="238"/>
      <c r="RTP3" s="238"/>
      <c r="RTQ3" s="238"/>
      <c r="RTR3" s="238"/>
      <c r="RTS3" s="238"/>
      <c r="RTT3" s="238"/>
      <c r="RTU3" s="238"/>
      <c r="RTV3" s="238"/>
      <c r="RTW3" s="238"/>
      <c r="RTX3" s="238"/>
      <c r="RTY3" s="238"/>
      <c r="RTZ3" s="238"/>
      <c r="RUA3" s="238"/>
      <c r="RUB3" s="238"/>
      <c r="RUC3" s="238"/>
      <c r="RUD3" s="238"/>
      <c r="RUE3" s="238"/>
      <c r="RUF3" s="238"/>
      <c r="RUG3" s="238"/>
      <c r="RUH3" s="238"/>
      <c r="RUI3" s="238"/>
      <c r="RUJ3" s="238"/>
      <c r="RUK3" s="238"/>
      <c r="RUL3" s="238"/>
      <c r="RUM3" s="238"/>
      <c r="RUN3" s="238"/>
      <c r="RUO3" s="238"/>
      <c r="RUP3" s="238"/>
      <c r="RUQ3" s="238"/>
      <c r="RUR3" s="238"/>
      <c r="RUS3" s="238"/>
      <c r="RUT3" s="238"/>
      <c r="RUU3" s="238"/>
      <c r="RUV3" s="238"/>
      <c r="RUW3" s="238"/>
      <c r="RUX3" s="238"/>
      <c r="RUY3" s="238"/>
      <c r="RUZ3" s="238"/>
      <c r="RVA3" s="238"/>
      <c r="RVB3" s="238"/>
      <c r="RVC3" s="238"/>
      <c r="RVD3" s="238"/>
      <c r="RVE3" s="238"/>
      <c r="RVF3" s="238"/>
      <c r="RVG3" s="238"/>
      <c r="RVH3" s="238"/>
      <c r="RVI3" s="238"/>
      <c r="RVJ3" s="238"/>
      <c r="RVK3" s="238"/>
      <c r="RVL3" s="238"/>
      <c r="RVM3" s="238"/>
      <c r="RVN3" s="238"/>
      <c r="RVO3" s="238"/>
      <c r="RVP3" s="238"/>
      <c r="RVQ3" s="238"/>
      <c r="RVR3" s="238"/>
      <c r="RVS3" s="238"/>
      <c r="RVT3" s="238"/>
      <c r="RVU3" s="238"/>
      <c r="RVV3" s="238"/>
      <c r="RVW3" s="238"/>
      <c r="RVX3" s="238"/>
      <c r="RVY3" s="238"/>
      <c r="RVZ3" s="238"/>
      <c r="RWA3" s="238"/>
      <c r="RWB3" s="238"/>
      <c r="RWC3" s="238"/>
      <c r="RWD3" s="238"/>
      <c r="RWE3" s="238"/>
      <c r="RWF3" s="238"/>
      <c r="RWG3" s="238"/>
      <c r="RWH3" s="238"/>
      <c r="RWI3" s="238"/>
      <c r="RWJ3" s="238"/>
      <c r="RWK3" s="238"/>
      <c r="RWL3" s="238"/>
      <c r="RWM3" s="238"/>
      <c r="RWN3" s="238"/>
      <c r="RWO3" s="238"/>
      <c r="RWP3" s="238"/>
      <c r="RWQ3" s="238"/>
      <c r="RWR3" s="238"/>
      <c r="RWS3" s="238"/>
      <c r="RWT3" s="238"/>
      <c r="RWU3" s="238"/>
      <c r="RWV3" s="238"/>
      <c r="RWW3" s="238"/>
      <c r="RWX3" s="238"/>
      <c r="RWY3" s="238"/>
      <c r="RWZ3" s="238"/>
      <c r="RXA3" s="238"/>
      <c r="RXB3" s="238"/>
      <c r="RXC3" s="238"/>
      <c r="RXD3" s="238"/>
      <c r="RXE3" s="238"/>
      <c r="RXF3" s="238"/>
      <c r="RXG3" s="238"/>
      <c r="RXH3" s="238"/>
      <c r="RXI3" s="238"/>
      <c r="RXJ3" s="238"/>
      <c r="RXK3" s="238"/>
      <c r="RXL3" s="238"/>
      <c r="RXM3" s="238"/>
      <c r="RXN3" s="238"/>
      <c r="RXO3" s="238"/>
      <c r="RXP3" s="238"/>
      <c r="RXQ3" s="238"/>
      <c r="RXR3" s="238"/>
      <c r="RXS3" s="238"/>
      <c r="RXT3" s="238"/>
      <c r="RXU3" s="238"/>
      <c r="RXV3" s="238"/>
      <c r="RXW3" s="238"/>
      <c r="RXX3" s="238"/>
      <c r="RXY3" s="238"/>
      <c r="RXZ3" s="238"/>
      <c r="RYA3" s="238"/>
      <c r="RYB3" s="238"/>
      <c r="RYC3" s="238"/>
      <c r="RYD3" s="238"/>
      <c r="RYE3" s="238"/>
      <c r="RYF3" s="238"/>
      <c r="RYG3" s="238"/>
      <c r="RYH3" s="238"/>
      <c r="RYI3" s="238"/>
      <c r="RYJ3" s="238"/>
      <c r="RYK3" s="238"/>
      <c r="RYL3" s="238"/>
      <c r="RYM3" s="238"/>
      <c r="RYN3" s="238"/>
      <c r="RYO3" s="238"/>
      <c r="RYP3" s="238"/>
      <c r="RYQ3" s="238"/>
      <c r="RYR3" s="238"/>
      <c r="RYS3" s="238"/>
      <c r="RYT3" s="238"/>
      <c r="RYU3" s="238"/>
      <c r="RYV3" s="238"/>
      <c r="RYW3" s="238"/>
      <c r="RYX3" s="238"/>
      <c r="RYY3" s="238"/>
      <c r="RYZ3" s="238"/>
      <c r="RZA3" s="238"/>
      <c r="RZB3" s="238"/>
      <c r="RZC3" s="238"/>
      <c r="RZD3" s="238"/>
      <c r="RZE3" s="238"/>
      <c r="RZF3" s="238"/>
      <c r="RZG3" s="238"/>
      <c r="RZH3" s="238"/>
      <c r="RZI3" s="238"/>
      <c r="RZJ3" s="238"/>
      <c r="RZK3" s="238"/>
      <c r="RZL3" s="238"/>
      <c r="RZM3" s="238"/>
      <c r="RZN3" s="238"/>
      <c r="RZO3" s="238"/>
      <c r="RZP3" s="238"/>
      <c r="RZQ3" s="238"/>
      <c r="RZR3" s="238"/>
      <c r="RZS3" s="238"/>
      <c r="RZT3" s="238"/>
      <c r="RZU3" s="238"/>
      <c r="RZV3" s="238"/>
      <c r="RZW3" s="238"/>
      <c r="RZX3" s="238"/>
      <c r="RZY3" s="238"/>
      <c r="RZZ3" s="238"/>
      <c r="SAA3" s="238"/>
      <c r="SAB3" s="238"/>
      <c r="SAC3" s="238"/>
      <c r="SAD3" s="238"/>
      <c r="SAE3" s="238"/>
      <c r="SAF3" s="238"/>
      <c r="SAG3" s="238"/>
      <c r="SAH3" s="238"/>
      <c r="SAI3" s="238"/>
      <c r="SAJ3" s="238"/>
      <c r="SAK3" s="238"/>
      <c r="SAL3" s="238"/>
      <c r="SAM3" s="238"/>
      <c r="SAN3" s="238"/>
      <c r="SAO3" s="238"/>
      <c r="SAP3" s="238"/>
      <c r="SAQ3" s="238"/>
      <c r="SAR3" s="238"/>
      <c r="SAS3" s="238"/>
      <c r="SAT3" s="238"/>
      <c r="SAU3" s="238"/>
      <c r="SAV3" s="238"/>
      <c r="SAW3" s="238"/>
      <c r="SAX3" s="238"/>
      <c r="SAY3" s="238"/>
      <c r="SAZ3" s="238"/>
      <c r="SBA3" s="238"/>
      <c r="SBB3" s="238"/>
      <c r="SBC3" s="238"/>
      <c r="SBD3" s="238"/>
      <c r="SBE3" s="238"/>
      <c r="SBF3" s="238"/>
      <c r="SBG3" s="238"/>
      <c r="SBH3" s="238"/>
      <c r="SBI3" s="238"/>
      <c r="SBJ3" s="238"/>
      <c r="SBK3" s="238"/>
      <c r="SBL3" s="238"/>
      <c r="SBM3" s="238"/>
      <c r="SBN3" s="238"/>
      <c r="SBO3" s="238"/>
      <c r="SBP3" s="238"/>
      <c r="SBQ3" s="238"/>
      <c r="SBR3" s="238"/>
      <c r="SBS3" s="238"/>
      <c r="SBT3" s="238"/>
      <c r="SBU3" s="238"/>
      <c r="SBV3" s="238"/>
      <c r="SBW3" s="238"/>
      <c r="SBX3" s="238"/>
      <c r="SBY3" s="238"/>
      <c r="SBZ3" s="238"/>
      <c r="SCA3" s="238"/>
      <c r="SCB3" s="238"/>
      <c r="SCC3" s="238"/>
      <c r="SCD3" s="238"/>
      <c r="SCE3" s="238"/>
      <c r="SCF3" s="238"/>
      <c r="SCG3" s="238"/>
      <c r="SCH3" s="238"/>
      <c r="SCI3" s="238"/>
      <c r="SCJ3" s="238"/>
      <c r="SCK3" s="238"/>
      <c r="SCL3" s="238"/>
      <c r="SCM3" s="238"/>
      <c r="SCN3" s="238"/>
      <c r="SCO3" s="238"/>
      <c r="SCP3" s="238"/>
      <c r="SCQ3" s="238"/>
      <c r="SCR3" s="238"/>
      <c r="SCS3" s="238"/>
      <c r="SCT3" s="238"/>
      <c r="SCU3" s="238"/>
      <c r="SCV3" s="238"/>
      <c r="SCW3" s="238"/>
      <c r="SCX3" s="238"/>
      <c r="SCY3" s="238"/>
      <c r="SCZ3" s="238"/>
      <c r="SDA3" s="238"/>
      <c r="SDB3" s="238"/>
      <c r="SDC3" s="238"/>
      <c r="SDD3" s="238"/>
      <c r="SDE3" s="238"/>
      <c r="SDF3" s="238"/>
      <c r="SDG3" s="238"/>
      <c r="SDH3" s="238"/>
      <c r="SDI3" s="238"/>
      <c r="SDJ3" s="238"/>
      <c r="SDK3" s="238"/>
      <c r="SDL3" s="238"/>
      <c r="SDM3" s="238"/>
      <c r="SDN3" s="238"/>
      <c r="SDO3" s="238"/>
      <c r="SDP3" s="238"/>
      <c r="SDQ3" s="238"/>
      <c r="SDR3" s="238"/>
      <c r="SDS3" s="238"/>
      <c r="SDT3" s="238"/>
      <c r="SDU3" s="238"/>
      <c r="SDV3" s="238"/>
      <c r="SDW3" s="238"/>
      <c r="SDX3" s="238"/>
      <c r="SDY3" s="238"/>
      <c r="SDZ3" s="238"/>
      <c r="SEA3" s="238"/>
      <c r="SEB3" s="238"/>
      <c r="SEC3" s="238"/>
      <c r="SED3" s="238"/>
      <c r="SEE3" s="238"/>
      <c r="SEF3" s="238"/>
      <c r="SEG3" s="238"/>
      <c r="SEH3" s="238"/>
      <c r="SEI3" s="238"/>
      <c r="SEJ3" s="238"/>
      <c r="SEK3" s="238"/>
      <c r="SEL3" s="238"/>
      <c r="SEM3" s="238"/>
      <c r="SEN3" s="238"/>
      <c r="SEO3" s="238"/>
      <c r="SEP3" s="238"/>
      <c r="SEQ3" s="238"/>
      <c r="SER3" s="238"/>
      <c r="SES3" s="238"/>
      <c r="SET3" s="238"/>
      <c r="SEU3" s="238"/>
      <c r="SEV3" s="238"/>
      <c r="SEW3" s="238"/>
      <c r="SEX3" s="238"/>
      <c r="SEY3" s="238"/>
      <c r="SEZ3" s="238"/>
      <c r="SFA3" s="238"/>
      <c r="SFB3" s="238"/>
      <c r="SFC3" s="238"/>
      <c r="SFD3" s="238"/>
      <c r="SFE3" s="238"/>
      <c r="SFF3" s="238"/>
      <c r="SFG3" s="238"/>
      <c r="SFH3" s="238"/>
      <c r="SFI3" s="238"/>
      <c r="SFJ3" s="238"/>
      <c r="SFK3" s="238"/>
      <c r="SFL3" s="238"/>
      <c r="SFM3" s="238"/>
      <c r="SFN3" s="238"/>
      <c r="SFO3" s="238"/>
      <c r="SFP3" s="238"/>
      <c r="SFQ3" s="238"/>
      <c r="SFR3" s="238"/>
      <c r="SFS3" s="238"/>
      <c r="SFT3" s="238"/>
      <c r="SFU3" s="238"/>
      <c r="SFV3" s="238"/>
      <c r="SFW3" s="238"/>
      <c r="SFX3" s="238"/>
      <c r="SFY3" s="238"/>
      <c r="SFZ3" s="238"/>
      <c r="SGA3" s="238"/>
      <c r="SGB3" s="238"/>
      <c r="SGC3" s="238"/>
      <c r="SGD3" s="238"/>
      <c r="SGE3" s="238"/>
      <c r="SGF3" s="238"/>
      <c r="SGG3" s="238"/>
      <c r="SGH3" s="238"/>
      <c r="SGI3" s="238"/>
      <c r="SGJ3" s="238"/>
      <c r="SGK3" s="238"/>
      <c r="SGL3" s="238"/>
      <c r="SGM3" s="238"/>
      <c r="SGN3" s="238"/>
      <c r="SGO3" s="238"/>
      <c r="SGP3" s="238"/>
      <c r="SGQ3" s="238"/>
      <c r="SGR3" s="238"/>
      <c r="SGS3" s="238"/>
      <c r="SGT3" s="238"/>
      <c r="SGU3" s="238"/>
      <c r="SGV3" s="238"/>
      <c r="SGW3" s="238"/>
      <c r="SGX3" s="238"/>
      <c r="SGY3" s="238"/>
      <c r="SGZ3" s="238"/>
      <c r="SHA3" s="238"/>
      <c r="SHB3" s="238"/>
      <c r="SHC3" s="238"/>
      <c r="SHD3" s="238"/>
      <c r="SHE3" s="238"/>
      <c r="SHF3" s="238"/>
      <c r="SHG3" s="238"/>
      <c r="SHH3" s="238"/>
      <c r="SHI3" s="238"/>
      <c r="SHJ3" s="238"/>
      <c r="SHK3" s="238"/>
      <c r="SHL3" s="238"/>
      <c r="SHM3" s="238"/>
      <c r="SHN3" s="238"/>
      <c r="SHO3" s="238"/>
      <c r="SHP3" s="238"/>
      <c r="SHQ3" s="238"/>
      <c r="SHR3" s="238"/>
      <c r="SHS3" s="238"/>
      <c r="SHT3" s="238"/>
      <c r="SHU3" s="238"/>
      <c r="SHV3" s="238"/>
      <c r="SHW3" s="238"/>
      <c r="SHX3" s="238"/>
      <c r="SHY3" s="238"/>
      <c r="SHZ3" s="238"/>
      <c r="SIA3" s="238"/>
      <c r="SIB3" s="238"/>
      <c r="SIC3" s="238"/>
      <c r="SID3" s="238"/>
      <c r="SIE3" s="238"/>
      <c r="SIF3" s="238"/>
      <c r="SIG3" s="238"/>
      <c r="SIH3" s="238"/>
      <c r="SII3" s="238"/>
      <c r="SIJ3" s="238"/>
      <c r="SIK3" s="238"/>
      <c r="SIL3" s="238"/>
      <c r="SIM3" s="238"/>
      <c r="SIN3" s="238"/>
      <c r="SIO3" s="238"/>
      <c r="SIP3" s="238"/>
      <c r="SIQ3" s="238"/>
      <c r="SIR3" s="238"/>
      <c r="SIS3" s="238"/>
      <c r="SIT3" s="238"/>
      <c r="SIU3" s="238"/>
      <c r="SIV3" s="238"/>
      <c r="SIW3" s="238"/>
      <c r="SIX3" s="238"/>
      <c r="SIY3" s="238"/>
      <c r="SIZ3" s="238"/>
      <c r="SJA3" s="238"/>
      <c r="SJB3" s="238"/>
      <c r="SJC3" s="238"/>
      <c r="SJD3" s="238"/>
      <c r="SJE3" s="238"/>
      <c r="SJF3" s="238"/>
      <c r="SJG3" s="238"/>
      <c r="SJH3" s="238"/>
      <c r="SJI3" s="238"/>
      <c r="SJJ3" s="238"/>
      <c r="SJK3" s="238"/>
      <c r="SJL3" s="238"/>
      <c r="SJM3" s="238"/>
      <c r="SJN3" s="238"/>
      <c r="SJO3" s="238"/>
      <c r="SJP3" s="238"/>
      <c r="SJQ3" s="238"/>
      <c r="SJR3" s="238"/>
      <c r="SJS3" s="238"/>
      <c r="SJT3" s="238"/>
      <c r="SJU3" s="238"/>
      <c r="SJV3" s="238"/>
      <c r="SJW3" s="238"/>
      <c r="SJX3" s="238"/>
      <c r="SJY3" s="238"/>
      <c r="SJZ3" s="238"/>
      <c r="SKA3" s="238"/>
      <c r="SKB3" s="238"/>
      <c r="SKC3" s="238"/>
      <c r="SKD3" s="238"/>
      <c r="SKE3" s="238"/>
      <c r="SKF3" s="238"/>
      <c r="SKG3" s="238"/>
      <c r="SKH3" s="238"/>
      <c r="SKI3" s="238"/>
      <c r="SKJ3" s="238"/>
      <c r="SKK3" s="238"/>
      <c r="SKL3" s="238"/>
      <c r="SKM3" s="238"/>
      <c r="SKN3" s="238"/>
      <c r="SKO3" s="238"/>
      <c r="SKP3" s="238"/>
      <c r="SKQ3" s="238"/>
      <c r="SKR3" s="238"/>
      <c r="SKS3" s="238"/>
      <c r="SKT3" s="238"/>
      <c r="SKU3" s="238"/>
      <c r="SKV3" s="238"/>
      <c r="SKW3" s="238"/>
      <c r="SKX3" s="238"/>
      <c r="SKY3" s="238"/>
      <c r="SKZ3" s="238"/>
      <c r="SLA3" s="238"/>
      <c r="SLB3" s="238"/>
      <c r="SLC3" s="238"/>
      <c r="SLD3" s="238"/>
      <c r="SLE3" s="238"/>
      <c r="SLF3" s="238"/>
      <c r="SLG3" s="238"/>
      <c r="SLH3" s="238"/>
      <c r="SLI3" s="238"/>
      <c r="SLJ3" s="238"/>
      <c r="SLK3" s="238"/>
      <c r="SLL3" s="238"/>
      <c r="SLM3" s="238"/>
      <c r="SLN3" s="238"/>
      <c r="SLO3" s="238"/>
      <c r="SLP3" s="238"/>
      <c r="SLQ3" s="238"/>
      <c r="SLR3" s="238"/>
      <c r="SLS3" s="238"/>
      <c r="SLT3" s="238"/>
      <c r="SLU3" s="238"/>
      <c r="SLV3" s="238"/>
      <c r="SLW3" s="238"/>
      <c r="SLX3" s="238"/>
      <c r="SLY3" s="238"/>
      <c r="SLZ3" s="238"/>
      <c r="SMA3" s="238"/>
      <c r="SMB3" s="238"/>
      <c r="SMC3" s="238"/>
      <c r="SMD3" s="238"/>
      <c r="SME3" s="238"/>
      <c r="SMF3" s="238"/>
      <c r="SMG3" s="238"/>
      <c r="SMH3" s="238"/>
      <c r="SMI3" s="238"/>
      <c r="SMJ3" s="238"/>
      <c r="SMK3" s="238"/>
      <c r="SML3" s="238"/>
      <c r="SMM3" s="238"/>
      <c r="SMN3" s="238"/>
      <c r="SMO3" s="238"/>
      <c r="SMP3" s="238"/>
      <c r="SMQ3" s="238"/>
      <c r="SMR3" s="238"/>
      <c r="SMS3" s="238"/>
      <c r="SMT3" s="238"/>
      <c r="SMU3" s="238"/>
      <c r="SMV3" s="238"/>
      <c r="SMW3" s="238"/>
      <c r="SMX3" s="238"/>
      <c r="SMY3" s="238"/>
      <c r="SMZ3" s="238"/>
      <c r="SNA3" s="238"/>
      <c r="SNB3" s="238"/>
      <c r="SNC3" s="238"/>
      <c r="SND3" s="238"/>
      <c r="SNE3" s="238"/>
      <c r="SNF3" s="238"/>
      <c r="SNG3" s="238"/>
      <c r="SNH3" s="238"/>
      <c r="SNI3" s="238"/>
      <c r="SNJ3" s="238"/>
      <c r="SNK3" s="238"/>
      <c r="SNL3" s="238"/>
      <c r="SNM3" s="238"/>
      <c r="SNN3" s="238"/>
      <c r="SNO3" s="238"/>
      <c r="SNP3" s="238"/>
      <c r="SNQ3" s="238"/>
      <c r="SNR3" s="238"/>
      <c r="SNS3" s="238"/>
      <c r="SNT3" s="238"/>
      <c r="SNU3" s="238"/>
      <c r="SNV3" s="238"/>
      <c r="SNW3" s="238"/>
      <c r="SNX3" s="238"/>
      <c r="SNY3" s="238"/>
      <c r="SNZ3" s="238"/>
      <c r="SOA3" s="238"/>
      <c r="SOB3" s="238"/>
      <c r="SOC3" s="238"/>
      <c r="SOD3" s="238"/>
      <c r="SOE3" s="238"/>
      <c r="SOF3" s="238"/>
      <c r="SOG3" s="238"/>
      <c r="SOH3" s="238"/>
      <c r="SOI3" s="238"/>
      <c r="SOJ3" s="238"/>
      <c r="SOK3" s="238"/>
      <c r="SOL3" s="238"/>
      <c r="SOM3" s="238"/>
      <c r="SON3" s="238"/>
      <c r="SOO3" s="238"/>
      <c r="SOP3" s="238"/>
      <c r="SOQ3" s="238"/>
      <c r="SOR3" s="238"/>
      <c r="SOS3" s="238"/>
      <c r="SOT3" s="238"/>
      <c r="SOU3" s="238"/>
      <c r="SOV3" s="238"/>
      <c r="SOW3" s="238"/>
      <c r="SOX3" s="238"/>
      <c r="SOY3" s="238"/>
      <c r="SOZ3" s="238"/>
      <c r="SPA3" s="238"/>
      <c r="SPB3" s="238"/>
      <c r="SPC3" s="238"/>
      <c r="SPD3" s="238"/>
      <c r="SPE3" s="238"/>
      <c r="SPF3" s="238"/>
      <c r="SPG3" s="238"/>
      <c r="SPH3" s="238"/>
      <c r="SPI3" s="238"/>
      <c r="SPJ3" s="238"/>
      <c r="SPK3" s="238"/>
      <c r="SPL3" s="238"/>
      <c r="SPM3" s="238"/>
      <c r="SPN3" s="238"/>
      <c r="SPO3" s="238"/>
      <c r="SPP3" s="238"/>
      <c r="SPQ3" s="238"/>
      <c r="SPR3" s="238"/>
      <c r="SPS3" s="238"/>
      <c r="SPT3" s="238"/>
      <c r="SPU3" s="238"/>
      <c r="SPV3" s="238"/>
      <c r="SPW3" s="238"/>
      <c r="SPX3" s="238"/>
      <c r="SPY3" s="238"/>
      <c r="SPZ3" s="238"/>
      <c r="SQA3" s="238"/>
      <c r="SQB3" s="238"/>
      <c r="SQC3" s="238"/>
      <c r="SQD3" s="238"/>
      <c r="SQE3" s="238"/>
      <c r="SQF3" s="238"/>
      <c r="SQG3" s="238"/>
      <c r="SQH3" s="238"/>
      <c r="SQI3" s="238"/>
      <c r="SQJ3" s="238"/>
      <c r="SQK3" s="238"/>
      <c r="SQL3" s="238"/>
      <c r="SQM3" s="238"/>
      <c r="SQN3" s="238"/>
      <c r="SQO3" s="238"/>
      <c r="SQP3" s="238"/>
      <c r="SQQ3" s="238"/>
      <c r="SQR3" s="238"/>
      <c r="SQS3" s="238"/>
      <c r="SQT3" s="238"/>
      <c r="SQU3" s="238"/>
      <c r="SQV3" s="238"/>
      <c r="SQW3" s="238"/>
      <c r="SQX3" s="238"/>
      <c r="SQY3" s="238"/>
      <c r="SQZ3" s="238"/>
      <c r="SRA3" s="238"/>
      <c r="SRB3" s="238"/>
      <c r="SRC3" s="238"/>
      <c r="SRD3" s="238"/>
      <c r="SRE3" s="238"/>
      <c r="SRF3" s="238"/>
      <c r="SRG3" s="238"/>
      <c r="SRH3" s="238"/>
      <c r="SRI3" s="238"/>
      <c r="SRJ3" s="238"/>
      <c r="SRK3" s="238"/>
      <c r="SRL3" s="238"/>
      <c r="SRM3" s="238"/>
      <c r="SRN3" s="238"/>
      <c r="SRO3" s="238"/>
      <c r="SRP3" s="238"/>
      <c r="SRQ3" s="238"/>
      <c r="SRR3" s="238"/>
      <c r="SRS3" s="238"/>
      <c r="SRT3" s="238"/>
      <c r="SRU3" s="238"/>
      <c r="SRV3" s="238"/>
      <c r="SRW3" s="238"/>
      <c r="SRX3" s="238"/>
      <c r="SRY3" s="238"/>
      <c r="SRZ3" s="238"/>
      <c r="SSA3" s="238"/>
      <c r="SSB3" s="238"/>
      <c r="SSC3" s="238"/>
      <c r="SSD3" s="238"/>
      <c r="SSE3" s="238"/>
      <c r="SSF3" s="238"/>
      <c r="SSG3" s="238"/>
      <c r="SSH3" s="238"/>
      <c r="SSI3" s="238"/>
      <c r="SSJ3" s="238"/>
      <c r="SSK3" s="238"/>
      <c r="SSL3" s="238"/>
      <c r="SSM3" s="238"/>
      <c r="SSN3" s="238"/>
      <c r="SSO3" s="238"/>
      <c r="SSP3" s="238"/>
      <c r="SSQ3" s="238"/>
      <c r="SSR3" s="238"/>
      <c r="SSS3" s="238"/>
      <c r="SST3" s="238"/>
      <c r="SSU3" s="238"/>
      <c r="SSV3" s="238"/>
      <c r="SSW3" s="238"/>
      <c r="SSX3" s="238"/>
      <c r="SSY3" s="238"/>
      <c r="SSZ3" s="238"/>
      <c r="STA3" s="238"/>
      <c r="STB3" s="238"/>
      <c r="STC3" s="238"/>
      <c r="STD3" s="238"/>
      <c r="STE3" s="238"/>
      <c r="STF3" s="238"/>
      <c r="STG3" s="238"/>
      <c r="STH3" s="238"/>
      <c r="STI3" s="238"/>
      <c r="STJ3" s="238"/>
      <c r="STK3" s="238"/>
      <c r="STL3" s="238"/>
      <c r="STM3" s="238"/>
      <c r="STN3" s="238"/>
      <c r="STO3" s="238"/>
      <c r="STP3" s="238"/>
      <c r="STQ3" s="238"/>
      <c r="STR3" s="238"/>
      <c r="STS3" s="238"/>
      <c r="STT3" s="238"/>
      <c r="STU3" s="238"/>
      <c r="STV3" s="238"/>
      <c r="STW3" s="238"/>
      <c r="STX3" s="238"/>
      <c r="STY3" s="238"/>
      <c r="STZ3" s="238"/>
      <c r="SUA3" s="238"/>
      <c r="SUB3" s="238"/>
      <c r="SUC3" s="238"/>
      <c r="SUD3" s="238"/>
      <c r="SUE3" s="238"/>
      <c r="SUF3" s="238"/>
      <c r="SUG3" s="238"/>
      <c r="SUH3" s="238"/>
      <c r="SUI3" s="238"/>
      <c r="SUJ3" s="238"/>
      <c r="SUK3" s="238"/>
      <c r="SUL3" s="238"/>
      <c r="SUM3" s="238"/>
      <c r="SUN3" s="238"/>
      <c r="SUO3" s="238"/>
      <c r="SUP3" s="238"/>
      <c r="SUQ3" s="238"/>
      <c r="SUR3" s="238"/>
      <c r="SUS3" s="238"/>
      <c r="SUT3" s="238"/>
      <c r="SUU3" s="238"/>
      <c r="SUV3" s="238"/>
      <c r="SUW3" s="238"/>
      <c r="SUX3" s="238"/>
      <c r="SUY3" s="238"/>
      <c r="SUZ3" s="238"/>
      <c r="SVA3" s="238"/>
      <c r="SVB3" s="238"/>
      <c r="SVC3" s="238"/>
      <c r="SVD3" s="238"/>
      <c r="SVE3" s="238"/>
      <c r="SVF3" s="238"/>
      <c r="SVG3" s="238"/>
      <c r="SVH3" s="238"/>
      <c r="SVI3" s="238"/>
      <c r="SVJ3" s="238"/>
      <c r="SVK3" s="238"/>
      <c r="SVL3" s="238"/>
      <c r="SVM3" s="238"/>
      <c r="SVN3" s="238"/>
      <c r="SVO3" s="238"/>
      <c r="SVP3" s="238"/>
      <c r="SVQ3" s="238"/>
      <c r="SVR3" s="238"/>
      <c r="SVS3" s="238"/>
      <c r="SVT3" s="238"/>
      <c r="SVU3" s="238"/>
      <c r="SVV3" s="238"/>
      <c r="SVW3" s="238"/>
      <c r="SVX3" s="238"/>
      <c r="SVY3" s="238"/>
      <c r="SVZ3" s="238"/>
      <c r="SWA3" s="238"/>
      <c r="SWB3" s="238"/>
      <c r="SWC3" s="238"/>
      <c r="SWD3" s="238"/>
      <c r="SWE3" s="238"/>
      <c r="SWF3" s="238"/>
      <c r="SWG3" s="238"/>
      <c r="SWH3" s="238"/>
      <c r="SWI3" s="238"/>
      <c r="SWJ3" s="238"/>
      <c r="SWK3" s="238"/>
      <c r="SWL3" s="238"/>
      <c r="SWM3" s="238"/>
      <c r="SWN3" s="238"/>
      <c r="SWO3" s="238"/>
      <c r="SWP3" s="238"/>
      <c r="SWQ3" s="238"/>
      <c r="SWR3" s="238"/>
      <c r="SWS3" s="238"/>
      <c r="SWT3" s="238"/>
      <c r="SWU3" s="238"/>
      <c r="SWV3" s="238"/>
      <c r="SWW3" s="238"/>
      <c r="SWX3" s="238"/>
      <c r="SWY3" s="238"/>
      <c r="SWZ3" s="238"/>
      <c r="SXA3" s="238"/>
      <c r="SXB3" s="238"/>
      <c r="SXC3" s="238"/>
      <c r="SXD3" s="238"/>
      <c r="SXE3" s="238"/>
      <c r="SXF3" s="238"/>
      <c r="SXG3" s="238"/>
      <c r="SXH3" s="238"/>
      <c r="SXI3" s="238"/>
      <c r="SXJ3" s="238"/>
      <c r="SXK3" s="238"/>
      <c r="SXL3" s="238"/>
      <c r="SXM3" s="238"/>
      <c r="SXN3" s="238"/>
      <c r="SXO3" s="238"/>
      <c r="SXP3" s="238"/>
      <c r="SXQ3" s="238"/>
      <c r="SXR3" s="238"/>
      <c r="SXS3" s="238"/>
      <c r="SXT3" s="238"/>
      <c r="SXU3" s="238"/>
      <c r="SXV3" s="238"/>
      <c r="SXW3" s="238"/>
      <c r="SXX3" s="238"/>
      <c r="SXY3" s="238"/>
      <c r="SXZ3" s="238"/>
      <c r="SYA3" s="238"/>
      <c r="SYB3" s="238"/>
      <c r="SYC3" s="238"/>
      <c r="SYD3" s="238"/>
      <c r="SYE3" s="238"/>
      <c r="SYF3" s="238"/>
      <c r="SYG3" s="238"/>
      <c r="SYH3" s="238"/>
      <c r="SYI3" s="238"/>
      <c r="SYJ3" s="238"/>
      <c r="SYK3" s="238"/>
      <c r="SYL3" s="238"/>
      <c r="SYM3" s="238"/>
      <c r="SYN3" s="238"/>
      <c r="SYO3" s="238"/>
      <c r="SYP3" s="238"/>
      <c r="SYQ3" s="238"/>
      <c r="SYR3" s="238"/>
      <c r="SYS3" s="238"/>
      <c r="SYT3" s="238"/>
      <c r="SYU3" s="238"/>
      <c r="SYV3" s="238"/>
      <c r="SYW3" s="238"/>
      <c r="SYX3" s="238"/>
      <c r="SYY3" s="238"/>
      <c r="SYZ3" s="238"/>
      <c r="SZA3" s="238"/>
      <c r="SZB3" s="238"/>
      <c r="SZC3" s="238"/>
      <c r="SZD3" s="238"/>
      <c r="SZE3" s="238"/>
      <c r="SZF3" s="238"/>
      <c r="SZG3" s="238"/>
      <c r="SZH3" s="238"/>
      <c r="SZI3" s="238"/>
      <c r="SZJ3" s="238"/>
      <c r="SZK3" s="238"/>
      <c r="SZL3" s="238"/>
      <c r="SZM3" s="238"/>
      <c r="SZN3" s="238"/>
      <c r="SZO3" s="238"/>
      <c r="SZP3" s="238"/>
      <c r="SZQ3" s="238"/>
      <c r="SZR3" s="238"/>
      <c r="SZS3" s="238"/>
      <c r="SZT3" s="238"/>
      <c r="SZU3" s="238"/>
      <c r="SZV3" s="238"/>
      <c r="SZW3" s="238"/>
      <c r="SZX3" s="238"/>
      <c r="SZY3" s="238"/>
      <c r="SZZ3" s="238"/>
      <c r="TAA3" s="238"/>
      <c r="TAB3" s="238"/>
      <c r="TAC3" s="238"/>
      <c r="TAD3" s="238"/>
      <c r="TAE3" s="238"/>
      <c r="TAF3" s="238"/>
      <c r="TAG3" s="238"/>
      <c r="TAH3" s="238"/>
      <c r="TAI3" s="238"/>
      <c r="TAJ3" s="238"/>
      <c r="TAK3" s="238"/>
      <c r="TAL3" s="238"/>
      <c r="TAM3" s="238"/>
      <c r="TAN3" s="238"/>
      <c r="TAO3" s="238"/>
      <c r="TAP3" s="238"/>
      <c r="TAQ3" s="238"/>
      <c r="TAR3" s="238"/>
      <c r="TAS3" s="238"/>
      <c r="TAT3" s="238"/>
      <c r="TAU3" s="238"/>
      <c r="TAV3" s="238"/>
      <c r="TAW3" s="238"/>
      <c r="TAX3" s="238"/>
      <c r="TAY3" s="238"/>
      <c r="TAZ3" s="238"/>
      <c r="TBA3" s="238"/>
      <c r="TBB3" s="238"/>
      <c r="TBC3" s="238"/>
      <c r="TBD3" s="238"/>
      <c r="TBE3" s="238"/>
      <c r="TBF3" s="238"/>
      <c r="TBG3" s="238"/>
      <c r="TBH3" s="238"/>
      <c r="TBI3" s="238"/>
      <c r="TBJ3" s="238"/>
      <c r="TBK3" s="238"/>
      <c r="TBL3" s="238"/>
      <c r="TBM3" s="238"/>
      <c r="TBN3" s="238"/>
      <c r="TBO3" s="238"/>
      <c r="TBP3" s="238"/>
      <c r="TBQ3" s="238"/>
      <c r="TBR3" s="238"/>
      <c r="TBS3" s="238"/>
      <c r="TBT3" s="238"/>
      <c r="TBU3" s="238"/>
      <c r="TBV3" s="238"/>
      <c r="TBW3" s="238"/>
      <c r="TBX3" s="238"/>
      <c r="TBY3" s="238"/>
      <c r="TBZ3" s="238"/>
      <c r="TCA3" s="238"/>
      <c r="TCB3" s="238"/>
      <c r="TCC3" s="238"/>
      <c r="TCD3" s="238"/>
      <c r="TCE3" s="238"/>
      <c r="TCF3" s="238"/>
      <c r="TCG3" s="238"/>
      <c r="TCH3" s="238"/>
      <c r="TCI3" s="238"/>
      <c r="TCJ3" s="238"/>
      <c r="TCK3" s="238"/>
      <c r="TCL3" s="238"/>
      <c r="TCM3" s="238"/>
      <c r="TCN3" s="238"/>
      <c r="TCO3" s="238"/>
      <c r="TCP3" s="238"/>
      <c r="TCQ3" s="238"/>
      <c r="TCR3" s="238"/>
      <c r="TCS3" s="238"/>
      <c r="TCT3" s="238"/>
      <c r="TCU3" s="238"/>
      <c r="TCV3" s="238"/>
      <c r="TCW3" s="238"/>
      <c r="TCX3" s="238"/>
      <c r="TCY3" s="238"/>
      <c r="TCZ3" s="238"/>
      <c r="TDA3" s="238"/>
      <c r="TDB3" s="238"/>
      <c r="TDC3" s="238"/>
      <c r="TDD3" s="238"/>
      <c r="TDE3" s="238"/>
      <c r="TDF3" s="238"/>
      <c r="TDG3" s="238"/>
      <c r="TDH3" s="238"/>
      <c r="TDI3" s="238"/>
      <c r="TDJ3" s="238"/>
      <c r="TDK3" s="238"/>
      <c r="TDL3" s="238"/>
      <c r="TDM3" s="238"/>
      <c r="TDN3" s="238"/>
      <c r="TDO3" s="238"/>
      <c r="TDP3" s="238"/>
      <c r="TDQ3" s="238"/>
      <c r="TDR3" s="238"/>
      <c r="TDS3" s="238"/>
      <c r="TDT3" s="238"/>
      <c r="TDU3" s="238"/>
      <c r="TDV3" s="238"/>
      <c r="TDW3" s="238"/>
      <c r="TDX3" s="238"/>
      <c r="TDY3" s="238"/>
      <c r="TDZ3" s="238"/>
      <c r="TEA3" s="238"/>
      <c r="TEB3" s="238"/>
      <c r="TEC3" s="238"/>
      <c r="TED3" s="238"/>
      <c r="TEE3" s="238"/>
      <c r="TEF3" s="238"/>
      <c r="TEG3" s="238"/>
      <c r="TEH3" s="238"/>
      <c r="TEI3" s="238"/>
      <c r="TEJ3" s="238"/>
      <c r="TEK3" s="238"/>
      <c r="TEL3" s="238"/>
      <c r="TEM3" s="238"/>
      <c r="TEN3" s="238"/>
      <c r="TEO3" s="238"/>
      <c r="TEP3" s="238"/>
      <c r="TEQ3" s="238"/>
      <c r="TER3" s="238"/>
      <c r="TES3" s="238"/>
      <c r="TET3" s="238"/>
      <c r="TEU3" s="238"/>
      <c r="TEV3" s="238"/>
      <c r="TEW3" s="238"/>
      <c r="TEX3" s="238"/>
      <c r="TEY3" s="238"/>
      <c r="TEZ3" s="238"/>
      <c r="TFA3" s="238"/>
      <c r="TFB3" s="238"/>
      <c r="TFC3" s="238"/>
      <c r="TFD3" s="238"/>
      <c r="TFE3" s="238"/>
      <c r="TFF3" s="238"/>
      <c r="TFG3" s="238"/>
      <c r="TFH3" s="238"/>
      <c r="TFI3" s="238"/>
      <c r="TFJ3" s="238"/>
      <c r="TFK3" s="238"/>
      <c r="TFL3" s="238"/>
      <c r="TFM3" s="238"/>
      <c r="TFN3" s="238"/>
      <c r="TFO3" s="238"/>
      <c r="TFP3" s="238"/>
      <c r="TFQ3" s="238"/>
      <c r="TFR3" s="238"/>
      <c r="TFS3" s="238"/>
      <c r="TFT3" s="238"/>
      <c r="TFU3" s="238"/>
      <c r="TFV3" s="238"/>
      <c r="TFW3" s="238"/>
      <c r="TFX3" s="238"/>
      <c r="TFY3" s="238"/>
      <c r="TFZ3" s="238"/>
      <c r="TGA3" s="238"/>
      <c r="TGB3" s="238"/>
      <c r="TGC3" s="238"/>
      <c r="TGD3" s="238"/>
      <c r="TGE3" s="238"/>
      <c r="TGF3" s="238"/>
      <c r="TGG3" s="238"/>
      <c r="TGH3" s="238"/>
      <c r="TGI3" s="238"/>
      <c r="TGJ3" s="238"/>
      <c r="TGK3" s="238"/>
      <c r="TGL3" s="238"/>
      <c r="TGM3" s="238"/>
      <c r="TGN3" s="238"/>
      <c r="TGO3" s="238"/>
      <c r="TGP3" s="238"/>
      <c r="TGQ3" s="238"/>
      <c r="TGR3" s="238"/>
      <c r="TGS3" s="238"/>
      <c r="TGT3" s="238"/>
      <c r="TGU3" s="238"/>
      <c r="TGV3" s="238"/>
      <c r="TGW3" s="238"/>
      <c r="TGX3" s="238"/>
      <c r="TGY3" s="238"/>
      <c r="TGZ3" s="238"/>
      <c r="THA3" s="238"/>
      <c r="THB3" s="238"/>
      <c r="THC3" s="238"/>
      <c r="THD3" s="238"/>
      <c r="THE3" s="238"/>
      <c r="THF3" s="238"/>
      <c r="THG3" s="238"/>
      <c r="THH3" s="238"/>
      <c r="THI3" s="238"/>
      <c r="THJ3" s="238"/>
      <c r="THK3" s="238"/>
      <c r="THL3" s="238"/>
      <c r="THM3" s="238"/>
      <c r="THN3" s="238"/>
      <c r="THO3" s="238"/>
      <c r="THP3" s="238"/>
      <c r="THQ3" s="238"/>
      <c r="THR3" s="238"/>
      <c r="THS3" s="238"/>
      <c r="THT3" s="238"/>
      <c r="THU3" s="238"/>
      <c r="THV3" s="238"/>
      <c r="THW3" s="238"/>
      <c r="THX3" s="238"/>
      <c r="THY3" s="238"/>
      <c r="THZ3" s="238"/>
      <c r="TIA3" s="238"/>
      <c r="TIB3" s="238"/>
      <c r="TIC3" s="238"/>
      <c r="TID3" s="238"/>
      <c r="TIE3" s="238"/>
      <c r="TIF3" s="238"/>
      <c r="TIG3" s="238"/>
      <c r="TIH3" s="238"/>
      <c r="TII3" s="238"/>
      <c r="TIJ3" s="238"/>
      <c r="TIK3" s="238"/>
      <c r="TIL3" s="238"/>
      <c r="TIM3" s="238"/>
      <c r="TIN3" s="238"/>
      <c r="TIO3" s="238"/>
      <c r="TIP3" s="238"/>
      <c r="TIQ3" s="238"/>
      <c r="TIR3" s="238"/>
      <c r="TIS3" s="238"/>
      <c r="TIT3" s="238"/>
      <c r="TIU3" s="238"/>
      <c r="TIV3" s="238"/>
      <c r="TIW3" s="238"/>
      <c r="TIX3" s="238"/>
      <c r="TIY3" s="238"/>
      <c r="TIZ3" s="238"/>
      <c r="TJA3" s="238"/>
      <c r="TJB3" s="238"/>
      <c r="TJC3" s="238"/>
      <c r="TJD3" s="238"/>
      <c r="TJE3" s="238"/>
      <c r="TJF3" s="238"/>
      <c r="TJG3" s="238"/>
      <c r="TJH3" s="238"/>
      <c r="TJI3" s="238"/>
      <c r="TJJ3" s="238"/>
      <c r="TJK3" s="238"/>
      <c r="TJL3" s="238"/>
      <c r="TJM3" s="238"/>
      <c r="TJN3" s="238"/>
      <c r="TJO3" s="238"/>
      <c r="TJP3" s="238"/>
      <c r="TJQ3" s="238"/>
      <c r="TJR3" s="238"/>
      <c r="TJS3" s="238"/>
      <c r="TJT3" s="238"/>
      <c r="TJU3" s="238"/>
      <c r="TJV3" s="238"/>
      <c r="TJW3" s="238"/>
      <c r="TJX3" s="238"/>
      <c r="TJY3" s="238"/>
      <c r="TJZ3" s="238"/>
      <c r="TKA3" s="238"/>
      <c r="TKB3" s="238"/>
      <c r="TKC3" s="238"/>
      <c r="TKD3" s="238"/>
      <c r="TKE3" s="238"/>
      <c r="TKF3" s="238"/>
      <c r="TKG3" s="238"/>
      <c r="TKH3" s="238"/>
      <c r="TKI3" s="238"/>
      <c r="TKJ3" s="238"/>
      <c r="TKK3" s="238"/>
      <c r="TKL3" s="238"/>
      <c r="TKM3" s="238"/>
      <c r="TKN3" s="238"/>
      <c r="TKO3" s="238"/>
      <c r="TKP3" s="238"/>
      <c r="TKQ3" s="238"/>
      <c r="TKR3" s="238"/>
      <c r="TKS3" s="238"/>
      <c r="TKT3" s="238"/>
      <c r="TKU3" s="238"/>
      <c r="TKV3" s="238"/>
      <c r="TKW3" s="238"/>
      <c r="TKX3" s="238"/>
      <c r="TKY3" s="238"/>
      <c r="TKZ3" s="238"/>
      <c r="TLA3" s="238"/>
      <c r="TLB3" s="238"/>
      <c r="TLC3" s="238"/>
      <c r="TLD3" s="238"/>
      <c r="TLE3" s="238"/>
      <c r="TLF3" s="238"/>
      <c r="TLG3" s="238"/>
      <c r="TLH3" s="238"/>
      <c r="TLI3" s="238"/>
      <c r="TLJ3" s="238"/>
      <c r="TLK3" s="238"/>
      <c r="TLL3" s="238"/>
      <c r="TLM3" s="238"/>
      <c r="TLN3" s="238"/>
      <c r="TLO3" s="238"/>
      <c r="TLP3" s="238"/>
      <c r="TLQ3" s="238"/>
      <c r="TLR3" s="238"/>
      <c r="TLS3" s="238"/>
      <c r="TLT3" s="238"/>
      <c r="TLU3" s="238"/>
      <c r="TLV3" s="238"/>
      <c r="TLW3" s="238"/>
      <c r="TLX3" s="238"/>
      <c r="TLY3" s="238"/>
      <c r="TLZ3" s="238"/>
      <c r="TMA3" s="238"/>
      <c r="TMB3" s="238"/>
      <c r="TMC3" s="238"/>
      <c r="TMD3" s="238"/>
      <c r="TME3" s="238"/>
      <c r="TMF3" s="238"/>
      <c r="TMG3" s="238"/>
      <c r="TMH3" s="238"/>
      <c r="TMI3" s="238"/>
      <c r="TMJ3" s="238"/>
      <c r="TMK3" s="238"/>
      <c r="TML3" s="238"/>
      <c r="TMM3" s="238"/>
      <c r="TMN3" s="238"/>
      <c r="TMO3" s="238"/>
      <c r="TMP3" s="238"/>
      <c r="TMQ3" s="238"/>
      <c r="TMR3" s="238"/>
      <c r="TMS3" s="238"/>
      <c r="TMT3" s="238"/>
      <c r="TMU3" s="238"/>
      <c r="TMV3" s="238"/>
      <c r="TMW3" s="238"/>
      <c r="TMX3" s="238"/>
      <c r="TMY3" s="238"/>
      <c r="TMZ3" s="238"/>
      <c r="TNA3" s="238"/>
      <c r="TNB3" s="238"/>
      <c r="TNC3" s="238"/>
      <c r="TND3" s="238"/>
      <c r="TNE3" s="238"/>
      <c r="TNF3" s="238"/>
      <c r="TNG3" s="238"/>
      <c r="TNH3" s="238"/>
      <c r="TNI3" s="238"/>
      <c r="TNJ3" s="238"/>
      <c r="TNK3" s="238"/>
      <c r="TNL3" s="238"/>
      <c r="TNM3" s="238"/>
      <c r="TNN3" s="238"/>
      <c r="TNO3" s="238"/>
      <c r="TNP3" s="238"/>
      <c r="TNQ3" s="238"/>
      <c r="TNR3" s="238"/>
      <c r="TNS3" s="238"/>
      <c r="TNT3" s="238"/>
      <c r="TNU3" s="238"/>
      <c r="TNV3" s="238"/>
      <c r="TNW3" s="238"/>
      <c r="TNX3" s="238"/>
      <c r="TNY3" s="238"/>
      <c r="TNZ3" s="238"/>
      <c r="TOA3" s="238"/>
      <c r="TOB3" s="238"/>
      <c r="TOC3" s="238"/>
      <c r="TOD3" s="238"/>
      <c r="TOE3" s="238"/>
      <c r="TOF3" s="238"/>
      <c r="TOG3" s="238"/>
      <c r="TOH3" s="238"/>
      <c r="TOI3" s="238"/>
      <c r="TOJ3" s="238"/>
      <c r="TOK3" s="238"/>
      <c r="TOL3" s="238"/>
      <c r="TOM3" s="238"/>
      <c r="TON3" s="238"/>
      <c r="TOO3" s="238"/>
      <c r="TOP3" s="238"/>
      <c r="TOQ3" s="238"/>
      <c r="TOR3" s="238"/>
      <c r="TOS3" s="238"/>
      <c r="TOT3" s="238"/>
      <c r="TOU3" s="238"/>
      <c r="TOV3" s="238"/>
      <c r="TOW3" s="238"/>
      <c r="TOX3" s="238"/>
      <c r="TOY3" s="238"/>
      <c r="TOZ3" s="238"/>
      <c r="TPA3" s="238"/>
      <c r="TPB3" s="238"/>
      <c r="TPC3" s="238"/>
      <c r="TPD3" s="238"/>
      <c r="TPE3" s="238"/>
      <c r="TPF3" s="238"/>
      <c r="TPG3" s="238"/>
      <c r="TPH3" s="238"/>
      <c r="TPI3" s="238"/>
      <c r="TPJ3" s="238"/>
      <c r="TPK3" s="238"/>
      <c r="TPL3" s="238"/>
      <c r="TPM3" s="238"/>
      <c r="TPN3" s="238"/>
      <c r="TPO3" s="238"/>
      <c r="TPP3" s="238"/>
      <c r="TPQ3" s="238"/>
      <c r="TPR3" s="238"/>
      <c r="TPS3" s="238"/>
      <c r="TPT3" s="238"/>
      <c r="TPU3" s="238"/>
      <c r="TPV3" s="238"/>
      <c r="TPW3" s="238"/>
      <c r="TPX3" s="238"/>
      <c r="TPY3" s="238"/>
      <c r="TPZ3" s="238"/>
      <c r="TQA3" s="238"/>
      <c r="TQB3" s="238"/>
      <c r="TQC3" s="238"/>
      <c r="TQD3" s="238"/>
      <c r="TQE3" s="238"/>
      <c r="TQF3" s="238"/>
      <c r="TQG3" s="238"/>
      <c r="TQH3" s="238"/>
      <c r="TQI3" s="238"/>
      <c r="TQJ3" s="238"/>
      <c r="TQK3" s="238"/>
      <c r="TQL3" s="238"/>
      <c r="TQM3" s="238"/>
      <c r="TQN3" s="238"/>
      <c r="TQO3" s="238"/>
      <c r="TQP3" s="238"/>
      <c r="TQQ3" s="238"/>
      <c r="TQR3" s="238"/>
      <c r="TQS3" s="238"/>
      <c r="TQT3" s="238"/>
      <c r="TQU3" s="238"/>
      <c r="TQV3" s="238"/>
      <c r="TQW3" s="238"/>
      <c r="TQX3" s="238"/>
      <c r="TQY3" s="238"/>
      <c r="TQZ3" s="238"/>
      <c r="TRA3" s="238"/>
      <c r="TRB3" s="238"/>
      <c r="TRC3" s="238"/>
      <c r="TRD3" s="238"/>
      <c r="TRE3" s="238"/>
      <c r="TRF3" s="238"/>
      <c r="TRG3" s="238"/>
      <c r="TRH3" s="238"/>
      <c r="TRI3" s="238"/>
      <c r="TRJ3" s="238"/>
      <c r="TRK3" s="238"/>
      <c r="TRL3" s="238"/>
      <c r="TRM3" s="238"/>
      <c r="TRN3" s="238"/>
      <c r="TRO3" s="238"/>
      <c r="TRP3" s="238"/>
      <c r="TRQ3" s="238"/>
      <c r="TRR3" s="238"/>
      <c r="TRS3" s="238"/>
      <c r="TRT3" s="238"/>
      <c r="TRU3" s="238"/>
      <c r="TRV3" s="238"/>
      <c r="TRW3" s="238"/>
      <c r="TRX3" s="238"/>
      <c r="TRY3" s="238"/>
      <c r="TRZ3" s="238"/>
      <c r="TSA3" s="238"/>
      <c r="TSB3" s="238"/>
      <c r="TSC3" s="238"/>
      <c r="TSD3" s="238"/>
      <c r="TSE3" s="238"/>
      <c r="TSF3" s="238"/>
      <c r="TSG3" s="238"/>
      <c r="TSH3" s="238"/>
      <c r="TSI3" s="238"/>
      <c r="TSJ3" s="238"/>
      <c r="TSK3" s="238"/>
      <c r="TSL3" s="238"/>
      <c r="TSM3" s="238"/>
      <c r="TSN3" s="238"/>
      <c r="TSO3" s="238"/>
      <c r="TSP3" s="238"/>
      <c r="TSQ3" s="238"/>
      <c r="TSR3" s="238"/>
      <c r="TSS3" s="238"/>
      <c r="TST3" s="238"/>
      <c r="TSU3" s="238"/>
      <c r="TSV3" s="238"/>
      <c r="TSW3" s="238"/>
      <c r="TSX3" s="238"/>
      <c r="TSY3" s="238"/>
      <c r="TSZ3" s="238"/>
      <c r="TTA3" s="238"/>
      <c r="TTB3" s="238"/>
      <c r="TTC3" s="238"/>
      <c r="TTD3" s="238"/>
      <c r="TTE3" s="238"/>
      <c r="TTF3" s="238"/>
      <c r="TTG3" s="238"/>
      <c r="TTH3" s="238"/>
      <c r="TTI3" s="238"/>
      <c r="TTJ3" s="238"/>
      <c r="TTK3" s="238"/>
      <c r="TTL3" s="238"/>
      <c r="TTM3" s="238"/>
      <c r="TTN3" s="238"/>
      <c r="TTO3" s="238"/>
      <c r="TTP3" s="238"/>
      <c r="TTQ3" s="238"/>
      <c r="TTR3" s="238"/>
      <c r="TTS3" s="238"/>
      <c r="TTT3" s="238"/>
      <c r="TTU3" s="238"/>
      <c r="TTV3" s="238"/>
      <c r="TTW3" s="238"/>
      <c r="TTX3" s="238"/>
      <c r="TTY3" s="238"/>
      <c r="TTZ3" s="238"/>
      <c r="TUA3" s="238"/>
      <c r="TUB3" s="238"/>
      <c r="TUC3" s="238"/>
      <c r="TUD3" s="238"/>
      <c r="TUE3" s="238"/>
      <c r="TUF3" s="238"/>
      <c r="TUG3" s="238"/>
      <c r="TUH3" s="238"/>
      <c r="TUI3" s="238"/>
      <c r="TUJ3" s="238"/>
      <c r="TUK3" s="238"/>
      <c r="TUL3" s="238"/>
      <c r="TUM3" s="238"/>
      <c r="TUN3" s="238"/>
      <c r="TUO3" s="238"/>
      <c r="TUP3" s="238"/>
      <c r="TUQ3" s="238"/>
      <c r="TUR3" s="238"/>
      <c r="TUS3" s="238"/>
      <c r="TUT3" s="238"/>
      <c r="TUU3" s="238"/>
      <c r="TUV3" s="238"/>
      <c r="TUW3" s="238"/>
      <c r="TUX3" s="238"/>
      <c r="TUY3" s="238"/>
      <c r="TUZ3" s="238"/>
      <c r="TVA3" s="238"/>
      <c r="TVB3" s="238"/>
      <c r="TVC3" s="238"/>
      <c r="TVD3" s="238"/>
      <c r="TVE3" s="238"/>
      <c r="TVF3" s="238"/>
      <c r="TVG3" s="238"/>
      <c r="TVH3" s="238"/>
      <c r="TVI3" s="238"/>
      <c r="TVJ3" s="238"/>
      <c r="TVK3" s="238"/>
      <c r="TVL3" s="238"/>
      <c r="TVM3" s="238"/>
      <c r="TVN3" s="238"/>
      <c r="TVO3" s="238"/>
      <c r="TVP3" s="238"/>
      <c r="TVQ3" s="238"/>
      <c r="TVR3" s="238"/>
      <c r="TVS3" s="238"/>
      <c r="TVT3" s="238"/>
      <c r="TVU3" s="238"/>
      <c r="TVV3" s="238"/>
      <c r="TVW3" s="238"/>
      <c r="TVX3" s="238"/>
      <c r="TVY3" s="238"/>
      <c r="TVZ3" s="238"/>
      <c r="TWA3" s="238"/>
      <c r="TWB3" s="238"/>
      <c r="TWC3" s="238"/>
      <c r="TWD3" s="238"/>
      <c r="TWE3" s="238"/>
      <c r="TWF3" s="238"/>
      <c r="TWG3" s="238"/>
      <c r="TWH3" s="238"/>
      <c r="TWI3" s="238"/>
      <c r="TWJ3" s="238"/>
      <c r="TWK3" s="238"/>
      <c r="TWL3" s="238"/>
      <c r="TWM3" s="238"/>
      <c r="TWN3" s="238"/>
      <c r="TWO3" s="238"/>
      <c r="TWP3" s="238"/>
      <c r="TWQ3" s="238"/>
      <c r="TWR3" s="238"/>
      <c r="TWS3" s="238"/>
      <c r="TWT3" s="238"/>
      <c r="TWU3" s="238"/>
      <c r="TWV3" s="238"/>
      <c r="TWW3" s="238"/>
      <c r="TWX3" s="238"/>
      <c r="TWY3" s="238"/>
      <c r="TWZ3" s="238"/>
      <c r="TXA3" s="238"/>
      <c r="TXB3" s="238"/>
      <c r="TXC3" s="238"/>
      <c r="TXD3" s="238"/>
      <c r="TXE3" s="238"/>
      <c r="TXF3" s="238"/>
      <c r="TXG3" s="238"/>
      <c r="TXH3" s="238"/>
      <c r="TXI3" s="238"/>
      <c r="TXJ3" s="238"/>
      <c r="TXK3" s="238"/>
      <c r="TXL3" s="238"/>
      <c r="TXM3" s="238"/>
      <c r="TXN3" s="238"/>
      <c r="TXO3" s="238"/>
      <c r="TXP3" s="238"/>
      <c r="TXQ3" s="238"/>
      <c r="TXR3" s="238"/>
      <c r="TXS3" s="238"/>
      <c r="TXT3" s="238"/>
      <c r="TXU3" s="238"/>
      <c r="TXV3" s="238"/>
      <c r="TXW3" s="238"/>
      <c r="TXX3" s="238"/>
      <c r="TXY3" s="238"/>
      <c r="TXZ3" s="238"/>
      <c r="TYA3" s="238"/>
      <c r="TYB3" s="238"/>
      <c r="TYC3" s="238"/>
      <c r="TYD3" s="238"/>
      <c r="TYE3" s="238"/>
      <c r="TYF3" s="238"/>
      <c r="TYG3" s="238"/>
      <c r="TYH3" s="238"/>
      <c r="TYI3" s="238"/>
      <c r="TYJ3" s="238"/>
      <c r="TYK3" s="238"/>
      <c r="TYL3" s="238"/>
      <c r="TYM3" s="238"/>
      <c r="TYN3" s="238"/>
      <c r="TYO3" s="238"/>
      <c r="TYP3" s="238"/>
      <c r="TYQ3" s="238"/>
      <c r="TYR3" s="238"/>
      <c r="TYS3" s="238"/>
      <c r="TYT3" s="238"/>
      <c r="TYU3" s="238"/>
      <c r="TYV3" s="238"/>
      <c r="TYW3" s="238"/>
      <c r="TYX3" s="238"/>
      <c r="TYY3" s="238"/>
      <c r="TYZ3" s="238"/>
      <c r="TZA3" s="238"/>
      <c r="TZB3" s="238"/>
      <c r="TZC3" s="238"/>
      <c r="TZD3" s="238"/>
      <c r="TZE3" s="238"/>
      <c r="TZF3" s="238"/>
      <c r="TZG3" s="238"/>
      <c r="TZH3" s="238"/>
      <c r="TZI3" s="238"/>
      <c r="TZJ3" s="238"/>
      <c r="TZK3" s="238"/>
      <c r="TZL3" s="238"/>
      <c r="TZM3" s="238"/>
      <c r="TZN3" s="238"/>
      <c r="TZO3" s="238"/>
      <c r="TZP3" s="238"/>
      <c r="TZQ3" s="238"/>
      <c r="TZR3" s="238"/>
      <c r="TZS3" s="238"/>
      <c r="TZT3" s="238"/>
      <c r="TZU3" s="238"/>
      <c r="TZV3" s="238"/>
      <c r="TZW3" s="238"/>
      <c r="TZX3" s="238"/>
      <c r="TZY3" s="238"/>
      <c r="TZZ3" s="238"/>
      <c r="UAA3" s="238"/>
      <c r="UAB3" s="238"/>
      <c r="UAC3" s="238"/>
      <c r="UAD3" s="238"/>
      <c r="UAE3" s="238"/>
      <c r="UAF3" s="238"/>
      <c r="UAG3" s="238"/>
      <c r="UAH3" s="238"/>
      <c r="UAI3" s="238"/>
      <c r="UAJ3" s="238"/>
      <c r="UAK3" s="238"/>
      <c r="UAL3" s="238"/>
      <c r="UAM3" s="238"/>
      <c r="UAN3" s="238"/>
      <c r="UAO3" s="238"/>
      <c r="UAP3" s="238"/>
      <c r="UAQ3" s="238"/>
      <c r="UAR3" s="238"/>
      <c r="UAS3" s="238"/>
      <c r="UAT3" s="238"/>
      <c r="UAU3" s="238"/>
      <c r="UAV3" s="238"/>
      <c r="UAW3" s="238"/>
      <c r="UAX3" s="238"/>
      <c r="UAY3" s="238"/>
      <c r="UAZ3" s="238"/>
      <c r="UBA3" s="238"/>
      <c r="UBB3" s="238"/>
      <c r="UBC3" s="238"/>
      <c r="UBD3" s="238"/>
      <c r="UBE3" s="238"/>
      <c r="UBF3" s="238"/>
      <c r="UBG3" s="238"/>
      <c r="UBH3" s="238"/>
      <c r="UBI3" s="238"/>
      <c r="UBJ3" s="238"/>
      <c r="UBK3" s="238"/>
      <c r="UBL3" s="238"/>
      <c r="UBM3" s="238"/>
      <c r="UBN3" s="238"/>
      <c r="UBO3" s="238"/>
      <c r="UBP3" s="238"/>
      <c r="UBQ3" s="238"/>
      <c r="UBR3" s="238"/>
      <c r="UBS3" s="238"/>
      <c r="UBT3" s="238"/>
      <c r="UBU3" s="238"/>
      <c r="UBV3" s="238"/>
      <c r="UBW3" s="238"/>
      <c r="UBX3" s="238"/>
      <c r="UBY3" s="238"/>
      <c r="UBZ3" s="238"/>
      <c r="UCA3" s="238"/>
      <c r="UCB3" s="238"/>
      <c r="UCC3" s="238"/>
      <c r="UCD3" s="238"/>
      <c r="UCE3" s="238"/>
      <c r="UCF3" s="238"/>
      <c r="UCG3" s="238"/>
      <c r="UCH3" s="238"/>
      <c r="UCI3" s="238"/>
      <c r="UCJ3" s="238"/>
      <c r="UCK3" s="238"/>
      <c r="UCL3" s="238"/>
      <c r="UCM3" s="238"/>
      <c r="UCN3" s="238"/>
      <c r="UCO3" s="238"/>
      <c r="UCP3" s="238"/>
      <c r="UCQ3" s="238"/>
      <c r="UCR3" s="238"/>
      <c r="UCS3" s="238"/>
      <c r="UCT3" s="238"/>
      <c r="UCU3" s="238"/>
      <c r="UCV3" s="238"/>
      <c r="UCW3" s="238"/>
      <c r="UCX3" s="238"/>
      <c r="UCY3" s="238"/>
      <c r="UCZ3" s="238"/>
      <c r="UDA3" s="238"/>
      <c r="UDB3" s="238"/>
      <c r="UDC3" s="238"/>
      <c r="UDD3" s="238"/>
      <c r="UDE3" s="238"/>
      <c r="UDF3" s="238"/>
      <c r="UDG3" s="238"/>
      <c r="UDH3" s="238"/>
      <c r="UDI3" s="238"/>
      <c r="UDJ3" s="238"/>
      <c r="UDK3" s="238"/>
      <c r="UDL3" s="238"/>
      <c r="UDM3" s="238"/>
      <c r="UDN3" s="238"/>
      <c r="UDO3" s="238"/>
      <c r="UDP3" s="238"/>
      <c r="UDQ3" s="238"/>
      <c r="UDR3" s="238"/>
      <c r="UDS3" s="238"/>
      <c r="UDT3" s="238"/>
      <c r="UDU3" s="238"/>
      <c r="UDV3" s="238"/>
      <c r="UDW3" s="238"/>
      <c r="UDX3" s="238"/>
      <c r="UDY3" s="238"/>
      <c r="UDZ3" s="238"/>
      <c r="UEA3" s="238"/>
      <c r="UEB3" s="238"/>
      <c r="UEC3" s="238"/>
      <c r="UED3" s="238"/>
      <c r="UEE3" s="238"/>
      <c r="UEF3" s="238"/>
      <c r="UEG3" s="238"/>
      <c r="UEH3" s="238"/>
      <c r="UEI3" s="238"/>
      <c r="UEJ3" s="238"/>
      <c r="UEK3" s="238"/>
      <c r="UEL3" s="238"/>
      <c r="UEM3" s="238"/>
      <c r="UEN3" s="238"/>
      <c r="UEO3" s="238"/>
      <c r="UEP3" s="238"/>
      <c r="UEQ3" s="238"/>
      <c r="UER3" s="238"/>
      <c r="UES3" s="238"/>
      <c r="UET3" s="238"/>
      <c r="UEU3" s="238"/>
      <c r="UEV3" s="238"/>
      <c r="UEW3" s="238"/>
      <c r="UEX3" s="238"/>
      <c r="UEY3" s="238"/>
      <c r="UEZ3" s="238"/>
      <c r="UFA3" s="238"/>
      <c r="UFB3" s="238"/>
      <c r="UFC3" s="238"/>
      <c r="UFD3" s="238"/>
      <c r="UFE3" s="238"/>
      <c r="UFF3" s="238"/>
      <c r="UFG3" s="238"/>
      <c r="UFH3" s="238"/>
      <c r="UFI3" s="238"/>
      <c r="UFJ3" s="238"/>
      <c r="UFK3" s="238"/>
      <c r="UFL3" s="238"/>
      <c r="UFM3" s="238"/>
      <c r="UFN3" s="238"/>
      <c r="UFO3" s="238"/>
      <c r="UFP3" s="238"/>
      <c r="UFQ3" s="238"/>
      <c r="UFR3" s="238"/>
      <c r="UFS3" s="238"/>
      <c r="UFT3" s="238"/>
      <c r="UFU3" s="238"/>
      <c r="UFV3" s="238"/>
      <c r="UFW3" s="238"/>
      <c r="UFX3" s="238"/>
      <c r="UFY3" s="238"/>
      <c r="UFZ3" s="238"/>
      <c r="UGA3" s="238"/>
      <c r="UGB3" s="238"/>
      <c r="UGC3" s="238"/>
      <c r="UGD3" s="238"/>
      <c r="UGE3" s="238"/>
      <c r="UGF3" s="238"/>
      <c r="UGG3" s="238"/>
      <c r="UGH3" s="238"/>
      <c r="UGI3" s="238"/>
      <c r="UGJ3" s="238"/>
      <c r="UGK3" s="238"/>
      <c r="UGL3" s="238"/>
      <c r="UGM3" s="238"/>
      <c r="UGN3" s="238"/>
      <c r="UGO3" s="238"/>
      <c r="UGP3" s="238"/>
      <c r="UGQ3" s="238"/>
      <c r="UGR3" s="238"/>
      <c r="UGS3" s="238"/>
      <c r="UGT3" s="238"/>
      <c r="UGU3" s="238"/>
      <c r="UGV3" s="238"/>
      <c r="UGW3" s="238"/>
      <c r="UGX3" s="238"/>
      <c r="UGY3" s="238"/>
      <c r="UGZ3" s="238"/>
      <c r="UHA3" s="238"/>
      <c r="UHB3" s="238"/>
      <c r="UHC3" s="238"/>
      <c r="UHD3" s="238"/>
      <c r="UHE3" s="238"/>
      <c r="UHF3" s="238"/>
      <c r="UHG3" s="238"/>
      <c r="UHH3" s="238"/>
      <c r="UHI3" s="238"/>
      <c r="UHJ3" s="238"/>
      <c r="UHK3" s="238"/>
      <c r="UHL3" s="238"/>
      <c r="UHM3" s="238"/>
      <c r="UHN3" s="238"/>
      <c r="UHO3" s="238"/>
      <c r="UHP3" s="238"/>
      <c r="UHQ3" s="238"/>
      <c r="UHR3" s="238"/>
      <c r="UHS3" s="238"/>
      <c r="UHT3" s="238"/>
      <c r="UHU3" s="238"/>
      <c r="UHV3" s="238"/>
      <c r="UHW3" s="238"/>
      <c r="UHX3" s="238"/>
      <c r="UHY3" s="238"/>
      <c r="UHZ3" s="238"/>
      <c r="UIA3" s="238"/>
      <c r="UIB3" s="238"/>
      <c r="UIC3" s="238"/>
      <c r="UID3" s="238"/>
      <c r="UIE3" s="238"/>
      <c r="UIF3" s="238"/>
      <c r="UIG3" s="238"/>
      <c r="UIH3" s="238"/>
      <c r="UII3" s="238"/>
      <c r="UIJ3" s="238"/>
      <c r="UIK3" s="238"/>
      <c r="UIL3" s="238"/>
      <c r="UIM3" s="238"/>
      <c r="UIN3" s="238"/>
      <c r="UIO3" s="238"/>
      <c r="UIP3" s="238"/>
      <c r="UIQ3" s="238"/>
      <c r="UIR3" s="238"/>
      <c r="UIS3" s="238"/>
      <c r="UIT3" s="238"/>
      <c r="UIU3" s="238"/>
      <c r="UIV3" s="238"/>
      <c r="UIW3" s="238"/>
      <c r="UIX3" s="238"/>
      <c r="UIY3" s="238"/>
      <c r="UIZ3" s="238"/>
      <c r="UJA3" s="238"/>
      <c r="UJB3" s="238"/>
      <c r="UJC3" s="238"/>
      <c r="UJD3" s="238"/>
      <c r="UJE3" s="238"/>
      <c r="UJF3" s="238"/>
      <c r="UJG3" s="238"/>
      <c r="UJH3" s="238"/>
      <c r="UJI3" s="238"/>
      <c r="UJJ3" s="238"/>
      <c r="UJK3" s="238"/>
      <c r="UJL3" s="238"/>
      <c r="UJM3" s="238"/>
      <c r="UJN3" s="238"/>
      <c r="UJO3" s="238"/>
      <c r="UJP3" s="238"/>
      <c r="UJQ3" s="238"/>
      <c r="UJR3" s="238"/>
      <c r="UJS3" s="238"/>
      <c r="UJT3" s="238"/>
      <c r="UJU3" s="238"/>
      <c r="UJV3" s="238"/>
      <c r="UJW3" s="238"/>
      <c r="UJX3" s="238"/>
      <c r="UJY3" s="238"/>
      <c r="UJZ3" s="238"/>
      <c r="UKA3" s="238"/>
      <c r="UKB3" s="238"/>
      <c r="UKC3" s="238"/>
      <c r="UKD3" s="238"/>
      <c r="UKE3" s="238"/>
      <c r="UKF3" s="238"/>
      <c r="UKG3" s="238"/>
      <c r="UKH3" s="238"/>
      <c r="UKI3" s="238"/>
      <c r="UKJ3" s="238"/>
      <c r="UKK3" s="238"/>
      <c r="UKL3" s="238"/>
      <c r="UKM3" s="238"/>
      <c r="UKN3" s="238"/>
      <c r="UKO3" s="238"/>
      <c r="UKP3" s="238"/>
      <c r="UKQ3" s="238"/>
      <c r="UKR3" s="238"/>
      <c r="UKS3" s="238"/>
      <c r="UKT3" s="238"/>
      <c r="UKU3" s="238"/>
      <c r="UKV3" s="238"/>
      <c r="UKW3" s="238"/>
      <c r="UKX3" s="238"/>
      <c r="UKY3" s="238"/>
      <c r="UKZ3" s="238"/>
      <c r="ULA3" s="238"/>
      <c r="ULB3" s="238"/>
      <c r="ULC3" s="238"/>
      <c r="ULD3" s="238"/>
      <c r="ULE3" s="238"/>
      <c r="ULF3" s="238"/>
      <c r="ULG3" s="238"/>
      <c r="ULH3" s="238"/>
      <c r="ULI3" s="238"/>
      <c r="ULJ3" s="238"/>
      <c r="ULK3" s="238"/>
      <c r="ULL3" s="238"/>
      <c r="ULM3" s="238"/>
      <c r="ULN3" s="238"/>
      <c r="ULO3" s="238"/>
      <c r="ULP3" s="238"/>
      <c r="ULQ3" s="238"/>
      <c r="ULR3" s="238"/>
      <c r="ULS3" s="238"/>
      <c r="ULT3" s="238"/>
      <c r="ULU3" s="238"/>
      <c r="ULV3" s="238"/>
      <c r="ULW3" s="238"/>
      <c r="ULX3" s="238"/>
      <c r="ULY3" s="238"/>
      <c r="ULZ3" s="238"/>
      <c r="UMA3" s="238"/>
      <c r="UMB3" s="238"/>
      <c r="UMC3" s="238"/>
      <c r="UMD3" s="238"/>
      <c r="UME3" s="238"/>
      <c r="UMF3" s="238"/>
      <c r="UMG3" s="238"/>
      <c r="UMH3" s="238"/>
      <c r="UMI3" s="238"/>
      <c r="UMJ3" s="238"/>
      <c r="UMK3" s="238"/>
      <c r="UML3" s="238"/>
      <c r="UMM3" s="238"/>
      <c r="UMN3" s="238"/>
      <c r="UMO3" s="238"/>
      <c r="UMP3" s="238"/>
      <c r="UMQ3" s="238"/>
      <c r="UMR3" s="238"/>
      <c r="UMS3" s="238"/>
      <c r="UMT3" s="238"/>
      <c r="UMU3" s="238"/>
      <c r="UMV3" s="238"/>
      <c r="UMW3" s="238"/>
      <c r="UMX3" s="238"/>
      <c r="UMY3" s="238"/>
      <c r="UMZ3" s="238"/>
      <c r="UNA3" s="238"/>
      <c r="UNB3" s="238"/>
      <c r="UNC3" s="238"/>
      <c r="UND3" s="238"/>
      <c r="UNE3" s="238"/>
      <c r="UNF3" s="238"/>
      <c r="UNG3" s="238"/>
      <c r="UNH3" s="238"/>
      <c r="UNI3" s="238"/>
      <c r="UNJ3" s="238"/>
      <c r="UNK3" s="238"/>
      <c r="UNL3" s="238"/>
      <c r="UNM3" s="238"/>
      <c r="UNN3" s="238"/>
      <c r="UNO3" s="238"/>
      <c r="UNP3" s="238"/>
      <c r="UNQ3" s="238"/>
      <c r="UNR3" s="238"/>
      <c r="UNS3" s="238"/>
      <c r="UNT3" s="238"/>
      <c r="UNU3" s="238"/>
      <c r="UNV3" s="238"/>
      <c r="UNW3" s="238"/>
      <c r="UNX3" s="238"/>
      <c r="UNY3" s="238"/>
      <c r="UNZ3" s="238"/>
      <c r="UOA3" s="238"/>
      <c r="UOB3" s="238"/>
      <c r="UOC3" s="238"/>
      <c r="UOD3" s="238"/>
      <c r="UOE3" s="238"/>
      <c r="UOF3" s="238"/>
      <c r="UOG3" s="238"/>
      <c r="UOH3" s="238"/>
      <c r="UOI3" s="238"/>
      <c r="UOJ3" s="238"/>
      <c r="UOK3" s="238"/>
      <c r="UOL3" s="238"/>
      <c r="UOM3" s="238"/>
      <c r="UON3" s="238"/>
      <c r="UOO3" s="238"/>
      <c r="UOP3" s="238"/>
      <c r="UOQ3" s="238"/>
      <c r="UOR3" s="238"/>
      <c r="UOS3" s="238"/>
      <c r="UOT3" s="238"/>
      <c r="UOU3" s="238"/>
      <c r="UOV3" s="238"/>
      <c r="UOW3" s="238"/>
      <c r="UOX3" s="238"/>
      <c r="UOY3" s="238"/>
      <c r="UOZ3" s="238"/>
      <c r="UPA3" s="238"/>
      <c r="UPB3" s="238"/>
      <c r="UPC3" s="238"/>
      <c r="UPD3" s="238"/>
      <c r="UPE3" s="238"/>
      <c r="UPF3" s="238"/>
      <c r="UPG3" s="238"/>
      <c r="UPH3" s="238"/>
      <c r="UPI3" s="238"/>
      <c r="UPJ3" s="238"/>
      <c r="UPK3" s="238"/>
      <c r="UPL3" s="238"/>
      <c r="UPM3" s="238"/>
      <c r="UPN3" s="238"/>
      <c r="UPO3" s="238"/>
      <c r="UPP3" s="238"/>
      <c r="UPQ3" s="238"/>
      <c r="UPR3" s="238"/>
      <c r="UPS3" s="238"/>
      <c r="UPT3" s="238"/>
      <c r="UPU3" s="238"/>
      <c r="UPV3" s="238"/>
      <c r="UPW3" s="238"/>
      <c r="UPX3" s="238"/>
      <c r="UPY3" s="238"/>
      <c r="UPZ3" s="238"/>
      <c r="UQA3" s="238"/>
      <c r="UQB3" s="238"/>
      <c r="UQC3" s="238"/>
      <c r="UQD3" s="238"/>
      <c r="UQE3" s="238"/>
      <c r="UQF3" s="238"/>
      <c r="UQG3" s="238"/>
      <c r="UQH3" s="238"/>
      <c r="UQI3" s="238"/>
      <c r="UQJ3" s="238"/>
      <c r="UQK3" s="238"/>
      <c r="UQL3" s="238"/>
      <c r="UQM3" s="238"/>
      <c r="UQN3" s="238"/>
      <c r="UQO3" s="238"/>
      <c r="UQP3" s="238"/>
      <c r="UQQ3" s="238"/>
      <c r="UQR3" s="238"/>
      <c r="UQS3" s="238"/>
      <c r="UQT3" s="238"/>
      <c r="UQU3" s="238"/>
      <c r="UQV3" s="238"/>
      <c r="UQW3" s="238"/>
      <c r="UQX3" s="238"/>
      <c r="UQY3" s="238"/>
      <c r="UQZ3" s="238"/>
      <c r="URA3" s="238"/>
      <c r="URB3" s="238"/>
      <c r="URC3" s="238"/>
      <c r="URD3" s="238"/>
      <c r="URE3" s="238"/>
      <c r="URF3" s="238"/>
      <c r="URG3" s="238"/>
      <c r="URH3" s="238"/>
      <c r="URI3" s="238"/>
      <c r="URJ3" s="238"/>
      <c r="URK3" s="238"/>
      <c r="URL3" s="238"/>
      <c r="URM3" s="238"/>
      <c r="URN3" s="238"/>
      <c r="URO3" s="238"/>
      <c r="URP3" s="238"/>
      <c r="URQ3" s="238"/>
      <c r="URR3" s="238"/>
      <c r="URS3" s="238"/>
      <c r="URT3" s="238"/>
      <c r="URU3" s="238"/>
      <c r="URV3" s="238"/>
      <c r="URW3" s="238"/>
      <c r="URX3" s="238"/>
      <c r="URY3" s="238"/>
      <c r="URZ3" s="238"/>
      <c r="USA3" s="238"/>
      <c r="USB3" s="238"/>
      <c r="USC3" s="238"/>
      <c r="USD3" s="238"/>
      <c r="USE3" s="238"/>
      <c r="USF3" s="238"/>
      <c r="USG3" s="238"/>
      <c r="USH3" s="238"/>
      <c r="USI3" s="238"/>
      <c r="USJ3" s="238"/>
      <c r="USK3" s="238"/>
      <c r="USL3" s="238"/>
      <c r="USM3" s="238"/>
      <c r="USN3" s="238"/>
      <c r="USO3" s="238"/>
      <c r="USP3" s="238"/>
      <c r="USQ3" s="238"/>
      <c r="USR3" s="238"/>
      <c r="USS3" s="238"/>
      <c r="UST3" s="238"/>
      <c r="USU3" s="238"/>
      <c r="USV3" s="238"/>
      <c r="USW3" s="238"/>
      <c r="USX3" s="238"/>
      <c r="USY3" s="238"/>
      <c r="USZ3" s="238"/>
      <c r="UTA3" s="238"/>
      <c r="UTB3" s="238"/>
      <c r="UTC3" s="238"/>
      <c r="UTD3" s="238"/>
      <c r="UTE3" s="238"/>
      <c r="UTF3" s="238"/>
      <c r="UTG3" s="238"/>
      <c r="UTH3" s="238"/>
      <c r="UTI3" s="238"/>
      <c r="UTJ3" s="238"/>
      <c r="UTK3" s="238"/>
      <c r="UTL3" s="238"/>
      <c r="UTM3" s="238"/>
      <c r="UTN3" s="238"/>
      <c r="UTO3" s="238"/>
      <c r="UTP3" s="238"/>
      <c r="UTQ3" s="238"/>
      <c r="UTR3" s="238"/>
      <c r="UTS3" s="238"/>
      <c r="UTT3" s="238"/>
      <c r="UTU3" s="238"/>
      <c r="UTV3" s="238"/>
      <c r="UTW3" s="238"/>
      <c r="UTX3" s="238"/>
      <c r="UTY3" s="238"/>
      <c r="UTZ3" s="238"/>
      <c r="UUA3" s="238"/>
      <c r="UUB3" s="238"/>
      <c r="UUC3" s="238"/>
      <c r="UUD3" s="238"/>
      <c r="UUE3" s="238"/>
      <c r="UUF3" s="238"/>
      <c r="UUG3" s="238"/>
      <c r="UUH3" s="238"/>
      <c r="UUI3" s="238"/>
      <c r="UUJ3" s="238"/>
      <c r="UUK3" s="238"/>
      <c r="UUL3" s="238"/>
      <c r="UUM3" s="238"/>
      <c r="UUN3" s="238"/>
      <c r="UUO3" s="238"/>
      <c r="UUP3" s="238"/>
      <c r="UUQ3" s="238"/>
      <c r="UUR3" s="238"/>
      <c r="UUS3" s="238"/>
      <c r="UUT3" s="238"/>
      <c r="UUU3" s="238"/>
      <c r="UUV3" s="238"/>
      <c r="UUW3" s="238"/>
      <c r="UUX3" s="238"/>
      <c r="UUY3" s="238"/>
      <c r="UUZ3" s="238"/>
      <c r="UVA3" s="238"/>
      <c r="UVB3" s="238"/>
      <c r="UVC3" s="238"/>
      <c r="UVD3" s="238"/>
      <c r="UVE3" s="238"/>
      <c r="UVF3" s="238"/>
      <c r="UVG3" s="238"/>
      <c r="UVH3" s="238"/>
      <c r="UVI3" s="238"/>
      <c r="UVJ3" s="238"/>
      <c r="UVK3" s="238"/>
      <c r="UVL3" s="238"/>
      <c r="UVM3" s="238"/>
      <c r="UVN3" s="238"/>
      <c r="UVO3" s="238"/>
      <c r="UVP3" s="238"/>
      <c r="UVQ3" s="238"/>
      <c r="UVR3" s="238"/>
      <c r="UVS3" s="238"/>
      <c r="UVT3" s="238"/>
      <c r="UVU3" s="238"/>
      <c r="UVV3" s="238"/>
      <c r="UVW3" s="238"/>
      <c r="UVX3" s="238"/>
      <c r="UVY3" s="238"/>
      <c r="UVZ3" s="238"/>
      <c r="UWA3" s="238"/>
      <c r="UWB3" s="238"/>
      <c r="UWC3" s="238"/>
      <c r="UWD3" s="238"/>
      <c r="UWE3" s="238"/>
      <c r="UWF3" s="238"/>
      <c r="UWG3" s="238"/>
      <c r="UWH3" s="238"/>
      <c r="UWI3" s="238"/>
      <c r="UWJ3" s="238"/>
      <c r="UWK3" s="238"/>
      <c r="UWL3" s="238"/>
      <c r="UWM3" s="238"/>
      <c r="UWN3" s="238"/>
      <c r="UWO3" s="238"/>
      <c r="UWP3" s="238"/>
      <c r="UWQ3" s="238"/>
      <c r="UWR3" s="238"/>
      <c r="UWS3" s="238"/>
      <c r="UWT3" s="238"/>
      <c r="UWU3" s="238"/>
      <c r="UWV3" s="238"/>
      <c r="UWW3" s="238"/>
      <c r="UWX3" s="238"/>
      <c r="UWY3" s="238"/>
      <c r="UWZ3" s="238"/>
      <c r="UXA3" s="238"/>
      <c r="UXB3" s="238"/>
      <c r="UXC3" s="238"/>
      <c r="UXD3" s="238"/>
      <c r="UXE3" s="238"/>
      <c r="UXF3" s="238"/>
      <c r="UXG3" s="238"/>
      <c r="UXH3" s="238"/>
      <c r="UXI3" s="238"/>
      <c r="UXJ3" s="238"/>
      <c r="UXK3" s="238"/>
      <c r="UXL3" s="238"/>
      <c r="UXM3" s="238"/>
      <c r="UXN3" s="238"/>
      <c r="UXO3" s="238"/>
      <c r="UXP3" s="238"/>
      <c r="UXQ3" s="238"/>
      <c r="UXR3" s="238"/>
      <c r="UXS3" s="238"/>
      <c r="UXT3" s="238"/>
      <c r="UXU3" s="238"/>
      <c r="UXV3" s="238"/>
      <c r="UXW3" s="238"/>
      <c r="UXX3" s="238"/>
      <c r="UXY3" s="238"/>
      <c r="UXZ3" s="238"/>
      <c r="UYA3" s="238"/>
      <c r="UYB3" s="238"/>
      <c r="UYC3" s="238"/>
      <c r="UYD3" s="238"/>
      <c r="UYE3" s="238"/>
      <c r="UYF3" s="238"/>
      <c r="UYG3" s="238"/>
      <c r="UYH3" s="238"/>
      <c r="UYI3" s="238"/>
      <c r="UYJ3" s="238"/>
      <c r="UYK3" s="238"/>
      <c r="UYL3" s="238"/>
      <c r="UYM3" s="238"/>
      <c r="UYN3" s="238"/>
      <c r="UYO3" s="238"/>
      <c r="UYP3" s="238"/>
      <c r="UYQ3" s="238"/>
      <c r="UYR3" s="238"/>
      <c r="UYS3" s="238"/>
      <c r="UYT3" s="238"/>
      <c r="UYU3" s="238"/>
      <c r="UYV3" s="238"/>
      <c r="UYW3" s="238"/>
      <c r="UYX3" s="238"/>
      <c r="UYY3" s="238"/>
      <c r="UYZ3" s="238"/>
      <c r="UZA3" s="238"/>
      <c r="UZB3" s="238"/>
      <c r="UZC3" s="238"/>
      <c r="UZD3" s="238"/>
      <c r="UZE3" s="238"/>
      <c r="UZF3" s="238"/>
      <c r="UZG3" s="238"/>
      <c r="UZH3" s="238"/>
      <c r="UZI3" s="238"/>
      <c r="UZJ3" s="238"/>
      <c r="UZK3" s="238"/>
      <c r="UZL3" s="238"/>
      <c r="UZM3" s="238"/>
      <c r="UZN3" s="238"/>
      <c r="UZO3" s="238"/>
      <c r="UZP3" s="238"/>
      <c r="UZQ3" s="238"/>
      <c r="UZR3" s="238"/>
      <c r="UZS3" s="238"/>
      <c r="UZT3" s="238"/>
      <c r="UZU3" s="238"/>
      <c r="UZV3" s="238"/>
      <c r="UZW3" s="238"/>
      <c r="UZX3" s="238"/>
      <c r="UZY3" s="238"/>
      <c r="UZZ3" s="238"/>
      <c r="VAA3" s="238"/>
      <c r="VAB3" s="238"/>
      <c r="VAC3" s="238"/>
      <c r="VAD3" s="238"/>
      <c r="VAE3" s="238"/>
      <c r="VAF3" s="238"/>
      <c r="VAG3" s="238"/>
      <c r="VAH3" s="238"/>
      <c r="VAI3" s="238"/>
      <c r="VAJ3" s="238"/>
      <c r="VAK3" s="238"/>
      <c r="VAL3" s="238"/>
      <c r="VAM3" s="238"/>
      <c r="VAN3" s="238"/>
      <c r="VAO3" s="238"/>
      <c r="VAP3" s="238"/>
      <c r="VAQ3" s="238"/>
      <c r="VAR3" s="238"/>
      <c r="VAS3" s="238"/>
      <c r="VAT3" s="238"/>
      <c r="VAU3" s="238"/>
      <c r="VAV3" s="238"/>
      <c r="VAW3" s="238"/>
      <c r="VAX3" s="238"/>
      <c r="VAY3" s="238"/>
      <c r="VAZ3" s="238"/>
      <c r="VBA3" s="238"/>
      <c r="VBB3" s="238"/>
      <c r="VBC3" s="238"/>
      <c r="VBD3" s="238"/>
      <c r="VBE3" s="238"/>
      <c r="VBF3" s="238"/>
      <c r="VBG3" s="238"/>
      <c r="VBH3" s="238"/>
      <c r="VBI3" s="238"/>
      <c r="VBJ3" s="238"/>
      <c r="VBK3" s="238"/>
      <c r="VBL3" s="238"/>
      <c r="VBM3" s="238"/>
      <c r="VBN3" s="238"/>
      <c r="VBO3" s="238"/>
      <c r="VBP3" s="238"/>
      <c r="VBQ3" s="238"/>
      <c r="VBR3" s="238"/>
      <c r="VBS3" s="238"/>
      <c r="VBT3" s="238"/>
      <c r="VBU3" s="238"/>
      <c r="VBV3" s="238"/>
      <c r="VBW3" s="238"/>
      <c r="VBX3" s="238"/>
      <c r="VBY3" s="238"/>
      <c r="VBZ3" s="238"/>
      <c r="VCA3" s="238"/>
      <c r="VCB3" s="238"/>
      <c r="VCC3" s="238"/>
      <c r="VCD3" s="238"/>
      <c r="VCE3" s="238"/>
      <c r="VCF3" s="238"/>
      <c r="VCG3" s="238"/>
      <c r="VCH3" s="238"/>
      <c r="VCI3" s="238"/>
      <c r="VCJ3" s="238"/>
      <c r="VCK3" s="238"/>
      <c r="VCL3" s="238"/>
      <c r="VCM3" s="238"/>
      <c r="VCN3" s="238"/>
      <c r="VCO3" s="238"/>
      <c r="VCP3" s="238"/>
      <c r="VCQ3" s="238"/>
      <c r="VCR3" s="238"/>
      <c r="VCS3" s="238"/>
      <c r="VCT3" s="238"/>
      <c r="VCU3" s="238"/>
      <c r="VCV3" s="238"/>
      <c r="VCW3" s="238"/>
      <c r="VCX3" s="238"/>
      <c r="VCY3" s="238"/>
      <c r="VCZ3" s="238"/>
      <c r="VDA3" s="238"/>
      <c r="VDB3" s="238"/>
      <c r="VDC3" s="238"/>
      <c r="VDD3" s="238"/>
      <c r="VDE3" s="238"/>
      <c r="VDF3" s="238"/>
      <c r="VDG3" s="238"/>
      <c r="VDH3" s="238"/>
      <c r="VDI3" s="238"/>
      <c r="VDJ3" s="238"/>
      <c r="VDK3" s="238"/>
      <c r="VDL3" s="238"/>
      <c r="VDM3" s="238"/>
      <c r="VDN3" s="238"/>
      <c r="VDO3" s="238"/>
      <c r="VDP3" s="238"/>
      <c r="VDQ3" s="238"/>
      <c r="VDR3" s="238"/>
      <c r="VDS3" s="238"/>
      <c r="VDT3" s="238"/>
      <c r="VDU3" s="238"/>
      <c r="VDV3" s="238"/>
      <c r="VDW3" s="238"/>
      <c r="VDX3" s="238"/>
      <c r="VDY3" s="238"/>
      <c r="VDZ3" s="238"/>
      <c r="VEA3" s="238"/>
      <c r="VEB3" s="238"/>
      <c r="VEC3" s="238"/>
      <c r="VED3" s="238"/>
      <c r="VEE3" s="238"/>
      <c r="VEF3" s="238"/>
      <c r="VEG3" s="238"/>
      <c r="VEH3" s="238"/>
      <c r="VEI3" s="238"/>
      <c r="VEJ3" s="238"/>
      <c r="VEK3" s="238"/>
      <c r="VEL3" s="238"/>
      <c r="VEM3" s="238"/>
      <c r="VEN3" s="238"/>
      <c r="VEO3" s="238"/>
      <c r="VEP3" s="238"/>
      <c r="VEQ3" s="238"/>
      <c r="VER3" s="238"/>
      <c r="VES3" s="238"/>
      <c r="VET3" s="238"/>
      <c r="VEU3" s="238"/>
      <c r="VEV3" s="238"/>
      <c r="VEW3" s="238"/>
      <c r="VEX3" s="238"/>
      <c r="VEY3" s="238"/>
      <c r="VEZ3" s="238"/>
      <c r="VFA3" s="238"/>
      <c r="VFB3" s="238"/>
      <c r="VFC3" s="238"/>
      <c r="VFD3" s="238"/>
      <c r="VFE3" s="238"/>
      <c r="VFF3" s="238"/>
      <c r="VFG3" s="238"/>
      <c r="VFH3" s="238"/>
      <c r="VFI3" s="238"/>
      <c r="VFJ3" s="238"/>
      <c r="VFK3" s="238"/>
      <c r="VFL3" s="238"/>
      <c r="VFM3" s="238"/>
      <c r="VFN3" s="238"/>
      <c r="VFO3" s="238"/>
      <c r="VFP3" s="238"/>
      <c r="VFQ3" s="238"/>
      <c r="VFR3" s="238"/>
      <c r="VFS3" s="238"/>
      <c r="VFT3" s="238"/>
      <c r="VFU3" s="238"/>
      <c r="VFV3" s="238"/>
      <c r="VFW3" s="238"/>
      <c r="VFX3" s="238"/>
      <c r="VFY3" s="238"/>
      <c r="VFZ3" s="238"/>
      <c r="VGA3" s="238"/>
      <c r="VGB3" s="238"/>
      <c r="VGC3" s="238"/>
      <c r="VGD3" s="238"/>
      <c r="VGE3" s="238"/>
      <c r="VGF3" s="238"/>
      <c r="VGG3" s="238"/>
      <c r="VGH3" s="238"/>
      <c r="VGI3" s="238"/>
      <c r="VGJ3" s="238"/>
      <c r="VGK3" s="238"/>
      <c r="VGL3" s="238"/>
      <c r="VGM3" s="238"/>
      <c r="VGN3" s="238"/>
      <c r="VGO3" s="238"/>
      <c r="VGP3" s="238"/>
      <c r="VGQ3" s="238"/>
      <c r="VGR3" s="238"/>
      <c r="VGS3" s="238"/>
      <c r="VGT3" s="238"/>
      <c r="VGU3" s="238"/>
      <c r="VGV3" s="238"/>
      <c r="VGW3" s="238"/>
      <c r="VGX3" s="238"/>
      <c r="VGY3" s="238"/>
      <c r="VGZ3" s="238"/>
      <c r="VHA3" s="238"/>
      <c r="VHB3" s="238"/>
      <c r="VHC3" s="238"/>
      <c r="VHD3" s="238"/>
      <c r="VHE3" s="238"/>
      <c r="VHF3" s="238"/>
      <c r="VHG3" s="238"/>
      <c r="VHH3" s="238"/>
      <c r="VHI3" s="238"/>
      <c r="VHJ3" s="238"/>
      <c r="VHK3" s="238"/>
      <c r="VHL3" s="238"/>
      <c r="VHM3" s="238"/>
      <c r="VHN3" s="238"/>
      <c r="VHO3" s="238"/>
      <c r="VHP3" s="238"/>
      <c r="VHQ3" s="238"/>
      <c r="VHR3" s="238"/>
      <c r="VHS3" s="238"/>
      <c r="VHT3" s="238"/>
      <c r="VHU3" s="238"/>
      <c r="VHV3" s="238"/>
      <c r="VHW3" s="238"/>
      <c r="VHX3" s="238"/>
      <c r="VHY3" s="238"/>
      <c r="VHZ3" s="238"/>
      <c r="VIA3" s="238"/>
      <c r="VIB3" s="238"/>
      <c r="VIC3" s="238"/>
      <c r="VID3" s="238"/>
      <c r="VIE3" s="238"/>
      <c r="VIF3" s="238"/>
      <c r="VIG3" s="238"/>
      <c r="VIH3" s="238"/>
      <c r="VII3" s="238"/>
      <c r="VIJ3" s="238"/>
      <c r="VIK3" s="238"/>
      <c r="VIL3" s="238"/>
      <c r="VIM3" s="238"/>
      <c r="VIN3" s="238"/>
      <c r="VIO3" s="238"/>
      <c r="VIP3" s="238"/>
      <c r="VIQ3" s="238"/>
      <c r="VIR3" s="238"/>
      <c r="VIS3" s="238"/>
      <c r="VIT3" s="238"/>
      <c r="VIU3" s="238"/>
      <c r="VIV3" s="238"/>
      <c r="VIW3" s="238"/>
      <c r="VIX3" s="238"/>
      <c r="VIY3" s="238"/>
      <c r="VIZ3" s="238"/>
      <c r="VJA3" s="238"/>
      <c r="VJB3" s="238"/>
      <c r="VJC3" s="238"/>
      <c r="VJD3" s="238"/>
      <c r="VJE3" s="238"/>
      <c r="VJF3" s="238"/>
      <c r="VJG3" s="238"/>
      <c r="VJH3" s="238"/>
      <c r="VJI3" s="238"/>
      <c r="VJJ3" s="238"/>
      <c r="VJK3" s="238"/>
      <c r="VJL3" s="238"/>
      <c r="VJM3" s="238"/>
      <c r="VJN3" s="238"/>
      <c r="VJO3" s="238"/>
      <c r="VJP3" s="238"/>
      <c r="VJQ3" s="238"/>
      <c r="VJR3" s="238"/>
      <c r="VJS3" s="238"/>
      <c r="VJT3" s="238"/>
      <c r="VJU3" s="238"/>
      <c r="VJV3" s="238"/>
      <c r="VJW3" s="238"/>
      <c r="VJX3" s="238"/>
      <c r="VJY3" s="238"/>
      <c r="VJZ3" s="238"/>
      <c r="VKA3" s="238"/>
      <c r="VKB3" s="238"/>
      <c r="VKC3" s="238"/>
      <c r="VKD3" s="238"/>
      <c r="VKE3" s="238"/>
      <c r="VKF3" s="238"/>
      <c r="VKG3" s="238"/>
      <c r="VKH3" s="238"/>
      <c r="VKI3" s="238"/>
      <c r="VKJ3" s="238"/>
      <c r="VKK3" s="238"/>
      <c r="VKL3" s="238"/>
      <c r="VKM3" s="238"/>
      <c r="VKN3" s="238"/>
      <c r="VKO3" s="238"/>
      <c r="VKP3" s="238"/>
      <c r="VKQ3" s="238"/>
      <c r="VKR3" s="238"/>
      <c r="VKS3" s="238"/>
      <c r="VKT3" s="238"/>
      <c r="VKU3" s="238"/>
      <c r="VKV3" s="238"/>
      <c r="VKW3" s="238"/>
      <c r="VKX3" s="238"/>
      <c r="VKY3" s="238"/>
      <c r="VKZ3" s="238"/>
      <c r="VLA3" s="238"/>
      <c r="VLB3" s="238"/>
      <c r="VLC3" s="238"/>
      <c r="VLD3" s="238"/>
      <c r="VLE3" s="238"/>
      <c r="VLF3" s="238"/>
      <c r="VLG3" s="238"/>
      <c r="VLH3" s="238"/>
      <c r="VLI3" s="238"/>
      <c r="VLJ3" s="238"/>
      <c r="VLK3" s="238"/>
      <c r="VLL3" s="238"/>
      <c r="VLM3" s="238"/>
      <c r="VLN3" s="238"/>
      <c r="VLO3" s="238"/>
      <c r="VLP3" s="238"/>
      <c r="VLQ3" s="238"/>
      <c r="VLR3" s="238"/>
      <c r="VLS3" s="238"/>
      <c r="VLT3" s="238"/>
      <c r="VLU3" s="238"/>
      <c r="VLV3" s="238"/>
      <c r="VLW3" s="238"/>
      <c r="VLX3" s="238"/>
      <c r="VLY3" s="238"/>
      <c r="VLZ3" s="238"/>
      <c r="VMA3" s="238"/>
      <c r="VMB3" s="238"/>
      <c r="VMC3" s="238"/>
      <c r="VMD3" s="238"/>
      <c r="VME3" s="238"/>
      <c r="VMF3" s="238"/>
      <c r="VMG3" s="238"/>
      <c r="VMH3" s="238"/>
      <c r="VMI3" s="238"/>
      <c r="VMJ3" s="238"/>
      <c r="VMK3" s="238"/>
      <c r="VML3" s="238"/>
      <c r="VMM3" s="238"/>
      <c r="VMN3" s="238"/>
      <c r="VMO3" s="238"/>
      <c r="VMP3" s="238"/>
      <c r="VMQ3" s="238"/>
      <c r="VMR3" s="238"/>
      <c r="VMS3" s="238"/>
      <c r="VMT3" s="238"/>
      <c r="VMU3" s="238"/>
      <c r="VMV3" s="238"/>
      <c r="VMW3" s="238"/>
      <c r="VMX3" s="238"/>
      <c r="VMY3" s="238"/>
      <c r="VMZ3" s="238"/>
      <c r="VNA3" s="238"/>
      <c r="VNB3" s="238"/>
      <c r="VNC3" s="238"/>
      <c r="VND3" s="238"/>
      <c r="VNE3" s="238"/>
      <c r="VNF3" s="238"/>
      <c r="VNG3" s="238"/>
      <c r="VNH3" s="238"/>
      <c r="VNI3" s="238"/>
      <c r="VNJ3" s="238"/>
      <c r="VNK3" s="238"/>
      <c r="VNL3" s="238"/>
      <c r="VNM3" s="238"/>
      <c r="VNN3" s="238"/>
      <c r="VNO3" s="238"/>
      <c r="VNP3" s="238"/>
      <c r="VNQ3" s="238"/>
      <c r="VNR3" s="238"/>
      <c r="VNS3" s="238"/>
      <c r="VNT3" s="238"/>
      <c r="VNU3" s="238"/>
      <c r="VNV3" s="238"/>
      <c r="VNW3" s="238"/>
      <c r="VNX3" s="238"/>
      <c r="VNY3" s="238"/>
      <c r="VNZ3" s="238"/>
      <c r="VOA3" s="238"/>
      <c r="VOB3" s="238"/>
      <c r="VOC3" s="238"/>
      <c r="VOD3" s="238"/>
      <c r="VOE3" s="238"/>
      <c r="VOF3" s="238"/>
      <c r="VOG3" s="238"/>
      <c r="VOH3" s="238"/>
      <c r="VOI3" s="238"/>
      <c r="VOJ3" s="238"/>
      <c r="VOK3" s="238"/>
      <c r="VOL3" s="238"/>
      <c r="VOM3" s="238"/>
      <c r="VON3" s="238"/>
      <c r="VOO3" s="238"/>
      <c r="VOP3" s="238"/>
      <c r="VOQ3" s="238"/>
      <c r="VOR3" s="238"/>
      <c r="VOS3" s="238"/>
      <c r="VOT3" s="238"/>
      <c r="VOU3" s="238"/>
      <c r="VOV3" s="238"/>
      <c r="VOW3" s="238"/>
      <c r="VOX3" s="238"/>
      <c r="VOY3" s="238"/>
      <c r="VOZ3" s="238"/>
      <c r="VPA3" s="238"/>
      <c r="VPB3" s="238"/>
      <c r="VPC3" s="238"/>
      <c r="VPD3" s="238"/>
      <c r="VPE3" s="238"/>
      <c r="VPF3" s="238"/>
      <c r="VPG3" s="238"/>
      <c r="VPH3" s="238"/>
      <c r="VPI3" s="238"/>
      <c r="VPJ3" s="238"/>
      <c r="VPK3" s="238"/>
      <c r="VPL3" s="238"/>
      <c r="VPM3" s="238"/>
      <c r="VPN3" s="238"/>
      <c r="VPO3" s="238"/>
      <c r="VPP3" s="238"/>
      <c r="VPQ3" s="238"/>
      <c r="VPR3" s="238"/>
      <c r="VPS3" s="238"/>
      <c r="VPT3" s="238"/>
      <c r="VPU3" s="238"/>
      <c r="VPV3" s="238"/>
      <c r="VPW3" s="238"/>
      <c r="VPX3" s="238"/>
      <c r="VPY3" s="238"/>
      <c r="VPZ3" s="238"/>
      <c r="VQA3" s="238"/>
      <c r="VQB3" s="238"/>
      <c r="VQC3" s="238"/>
      <c r="VQD3" s="238"/>
      <c r="VQE3" s="238"/>
      <c r="VQF3" s="238"/>
      <c r="VQG3" s="238"/>
      <c r="VQH3" s="238"/>
      <c r="VQI3" s="238"/>
      <c r="VQJ3" s="238"/>
      <c r="VQK3" s="238"/>
      <c r="VQL3" s="238"/>
      <c r="VQM3" s="238"/>
      <c r="VQN3" s="238"/>
      <c r="VQO3" s="238"/>
      <c r="VQP3" s="238"/>
      <c r="VQQ3" s="238"/>
      <c r="VQR3" s="238"/>
      <c r="VQS3" s="238"/>
      <c r="VQT3" s="238"/>
      <c r="VQU3" s="238"/>
      <c r="VQV3" s="238"/>
      <c r="VQW3" s="238"/>
      <c r="VQX3" s="238"/>
      <c r="VQY3" s="238"/>
      <c r="VQZ3" s="238"/>
      <c r="VRA3" s="238"/>
      <c r="VRB3" s="238"/>
      <c r="VRC3" s="238"/>
      <c r="VRD3" s="238"/>
      <c r="VRE3" s="238"/>
      <c r="VRF3" s="238"/>
      <c r="VRG3" s="238"/>
      <c r="VRH3" s="238"/>
      <c r="VRI3" s="238"/>
      <c r="VRJ3" s="238"/>
      <c r="VRK3" s="238"/>
      <c r="VRL3" s="238"/>
      <c r="VRM3" s="238"/>
      <c r="VRN3" s="238"/>
      <c r="VRO3" s="238"/>
      <c r="VRP3" s="238"/>
      <c r="VRQ3" s="238"/>
      <c r="VRR3" s="238"/>
      <c r="VRS3" s="238"/>
      <c r="VRT3" s="238"/>
      <c r="VRU3" s="238"/>
      <c r="VRV3" s="238"/>
      <c r="VRW3" s="238"/>
      <c r="VRX3" s="238"/>
      <c r="VRY3" s="238"/>
      <c r="VRZ3" s="238"/>
      <c r="VSA3" s="238"/>
      <c r="VSB3" s="238"/>
      <c r="VSC3" s="238"/>
      <c r="VSD3" s="238"/>
      <c r="VSE3" s="238"/>
      <c r="VSF3" s="238"/>
      <c r="VSG3" s="238"/>
      <c r="VSH3" s="238"/>
      <c r="VSI3" s="238"/>
      <c r="VSJ3" s="238"/>
      <c r="VSK3" s="238"/>
      <c r="VSL3" s="238"/>
      <c r="VSM3" s="238"/>
      <c r="VSN3" s="238"/>
      <c r="VSO3" s="238"/>
      <c r="VSP3" s="238"/>
      <c r="VSQ3" s="238"/>
      <c r="VSR3" s="238"/>
      <c r="VSS3" s="238"/>
      <c r="VST3" s="238"/>
      <c r="VSU3" s="238"/>
      <c r="VSV3" s="238"/>
      <c r="VSW3" s="238"/>
      <c r="VSX3" s="238"/>
      <c r="VSY3" s="238"/>
      <c r="VSZ3" s="238"/>
      <c r="VTA3" s="238"/>
      <c r="VTB3" s="238"/>
      <c r="VTC3" s="238"/>
      <c r="VTD3" s="238"/>
      <c r="VTE3" s="238"/>
      <c r="VTF3" s="238"/>
      <c r="VTG3" s="238"/>
      <c r="VTH3" s="238"/>
      <c r="VTI3" s="238"/>
      <c r="VTJ3" s="238"/>
      <c r="VTK3" s="238"/>
      <c r="VTL3" s="238"/>
      <c r="VTM3" s="238"/>
      <c r="VTN3" s="238"/>
      <c r="VTO3" s="238"/>
      <c r="VTP3" s="238"/>
      <c r="VTQ3" s="238"/>
      <c r="VTR3" s="238"/>
      <c r="VTS3" s="238"/>
      <c r="VTT3" s="238"/>
      <c r="VTU3" s="238"/>
      <c r="VTV3" s="238"/>
      <c r="VTW3" s="238"/>
      <c r="VTX3" s="238"/>
      <c r="VTY3" s="238"/>
      <c r="VTZ3" s="238"/>
      <c r="VUA3" s="238"/>
      <c r="VUB3" s="238"/>
      <c r="VUC3" s="238"/>
      <c r="VUD3" s="238"/>
      <c r="VUE3" s="238"/>
      <c r="VUF3" s="238"/>
      <c r="VUG3" s="238"/>
      <c r="VUH3" s="238"/>
      <c r="VUI3" s="238"/>
      <c r="VUJ3" s="238"/>
      <c r="VUK3" s="238"/>
      <c r="VUL3" s="238"/>
      <c r="VUM3" s="238"/>
      <c r="VUN3" s="238"/>
      <c r="VUO3" s="238"/>
      <c r="VUP3" s="238"/>
      <c r="VUQ3" s="238"/>
      <c r="VUR3" s="238"/>
      <c r="VUS3" s="238"/>
      <c r="VUT3" s="238"/>
      <c r="VUU3" s="238"/>
      <c r="VUV3" s="238"/>
      <c r="VUW3" s="238"/>
      <c r="VUX3" s="238"/>
      <c r="VUY3" s="238"/>
      <c r="VUZ3" s="238"/>
      <c r="VVA3" s="238"/>
      <c r="VVB3" s="238"/>
      <c r="VVC3" s="238"/>
      <c r="VVD3" s="238"/>
      <c r="VVE3" s="238"/>
      <c r="VVF3" s="238"/>
      <c r="VVG3" s="238"/>
      <c r="VVH3" s="238"/>
      <c r="VVI3" s="238"/>
      <c r="VVJ3" s="238"/>
      <c r="VVK3" s="238"/>
      <c r="VVL3" s="238"/>
      <c r="VVM3" s="238"/>
      <c r="VVN3" s="238"/>
      <c r="VVO3" s="238"/>
      <c r="VVP3" s="238"/>
      <c r="VVQ3" s="238"/>
      <c r="VVR3" s="238"/>
      <c r="VVS3" s="238"/>
      <c r="VVT3" s="238"/>
      <c r="VVU3" s="238"/>
      <c r="VVV3" s="238"/>
      <c r="VVW3" s="238"/>
      <c r="VVX3" s="238"/>
      <c r="VVY3" s="238"/>
      <c r="VVZ3" s="238"/>
      <c r="VWA3" s="238"/>
      <c r="VWB3" s="238"/>
      <c r="VWC3" s="238"/>
      <c r="VWD3" s="238"/>
      <c r="VWE3" s="238"/>
      <c r="VWF3" s="238"/>
      <c r="VWG3" s="238"/>
      <c r="VWH3" s="238"/>
      <c r="VWI3" s="238"/>
      <c r="VWJ3" s="238"/>
      <c r="VWK3" s="238"/>
      <c r="VWL3" s="238"/>
      <c r="VWM3" s="238"/>
      <c r="VWN3" s="238"/>
      <c r="VWO3" s="238"/>
      <c r="VWP3" s="238"/>
      <c r="VWQ3" s="238"/>
      <c r="VWR3" s="238"/>
      <c r="VWS3" s="238"/>
      <c r="VWT3" s="238"/>
      <c r="VWU3" s="238"/>
      <c r="VWV3" s="238"/>
      <c r="VWW3" s="238"/>
      <c r="VWX3" s="238"/>
      <c r="VWY3" s="238"/>
      <c r="VWZ3" s="238"/>
      <c r="VXA3" s="238"/>
      <c r="VXB3" s="238"/>
      <c r="VXC3" s="238"/>
      <c r="VXD3" s="238"/>
      <c r="VXE3" s="238"/>
      <c r="VXF3" s="238"/>
      <c r="VXG3" s="238"/>
      <c r="VXH3" s="238"/>
      <c r="VXI3" s="238"/>
      <c r="VXJ3" s="238"/>
      <c r="VXK3" s="238"/>
      <c r="VXL3" s="238"/>
      <c r="VXM3" s="238"/>
      <c r="VXN3" s="238"/>
      <c r="VXO3" s="238"/>
      <c r="VXP3" s="238"/>
      <c r="VXQ3" s="238"/>
      <c r="VXR3" s="238"/>
      <c r="VXS3" s="238"/>
      <c r="VXT3" s="238"/>
      <c r="VXU3" s="238"/>
      <c r="VXV3" s="238"/>
      <c r="VXW3" s="238"/>
      <c r="VXX3" s="238"/>
      <c r="VXY3" s="238"/>
      <c r="VXZ3" s="238"/>
      <c r="VYA3" s="238"/>
      <c r="VYB3" s="238"/>
      <c r="VYC3" s="238"/>
      <c r="VYD3" s="238"/>
      <c r="VYE3" s="238"/>
      <c r="VYF3" s="238"/>
      <c r="VYG3" s="238"/>
      <c r="VYH3" s="238"/>
      <c r="VYI3" s="238"/>
      <c r="VYJ3" s="238"/>
      <c r="VYK3" s="238"/>
      <c r="VYL3" s="238"/>
      <c r="VYM3" s="238"/>
      <c r="VYN3" s="238"/>
      <c r="VYO3" s="238"/>
      <c r="VYP3" s="238"/>
      <c r="VYQ3" s="238"/>
      <c r="VYR3" s="238"/>
      <c r="VYS3" s="238"/>
      <c r="VYT3" s="238"/>
      <c r="VYU3" s="238"/>
      <c r="VYV3" s="238"/>
      <c r="VYW3" s="238"/>
      <c r="VYX3" s="238"/>
      <c r="VYY3" s="238"/>
      <c r="VYZ3" s="238"/>
      <c r="VZA3" s="238"/>
      <c r="VZB3" s="238"/>
      <c r="VZC3" s="238"/>
      <c r="VZD3" s="238"/>
      <c r="VZE3" s="238"/>
      <c r="VZF3" s="238"/>
      <c r="VZG3" s="238"/>
      <c r="VZH3" s="238"/>
      <c r="VZI3" s="238"/>
      <c r="VZJ3" s="238"/>
      <c r="VZK3" s="238"/>
      <c r="VZL3" s="238"/>
      <c r="VZM3" s="238"/>
      <c r="VZN3" s="238"/>
      <c r="VZO3" s="238"/>
      <c r="VZP3" s="238"/>
      <c r="VZQ3" s="238"/>
      <c r="VZR3" s="238"/>
      <c r="VZS3" s="238"/>
      <c r="VZT3" s="238"/>
      <c r="VZU3" s="238"/>
      <c r="VZV3" s="238"/>
      <c r="VZW3" s="238"/>
      <c r="VZX3" s="238"/>
      <c r="VZY3" s="238"/>
      <c r="VZZ3" s="238"/>
      <c r="WAA3" s="238"/>
      <c r="WAB3" s="238"/>
      <c r="WAC3" s="238"/>
      <c r="WAD3" s="238"/>
      <c r="WAE3" s="238"/>
      <c r="WAF3" s="238"/>
      <c r="WAG3" s="238"/>
      <c r="WAH3" s="238"/>
      <c r="WAI3" s="238"/>
      <c r="WAJ3" s="238"/>
      <c r="WAK3" s="238"/>
      <c r="WAL3" s="238"/>
      <c r="WAM3" s="238"/>
      <c r="WAN3" s="238"/>
      <c r="WAO3" s="238"/>
      <c r="WAP3" s="238"/>
      <c r="WAQ3" s="238"/>
      <c r="WAR3" s="238"/>
      <c r="WAS3" s="238"/>
      <c r="WAT3" s="238"/>
      <c r="WAU3" s="238"/>
      <c r="WAV3" s="238"/>
      <c r="WAW3" s="238"/>
      <c r="WAX3" s="238"/>
      <c r="WAY3" s="238"/>
      <c r="WAZ3" s="238"/>
      <c r="WBA3" s="238"/>
      <c r="WBB3" s="238"/>
      <c r="WBC3" s="238"/>
      <c r="WBD3" s="238"/>
      <c r="WBE3" s="238"/>
      <c r="WBF3" s="238"/>
      <c r="WBG3" s="238"/>
      <c r="WBH3" s="238"/>
      <c r="WBI3" s="238"/>
      <c r="WBJ3" s="238"/>
      <c r="WBK3" s="238"/>
      <c r="WBL3" s="238"/>
      <c r="WBM3" s="238"/>
      <c r="WBN3" s="238"/>
      <c r="WBO3" s="238"/>
      <c r="WBP3" s="238"/>
      <c r="WBQ3" s="238"/>
      <c r="WBR3" s="238"/>
      <c r="WBS3" s="238"/>
      <c r="WBT3" s="238"/>
      <c r="WBU3" s="238"/>
      <c r="WBV3" s="238"/>
      <c r="WBW3" s="238"/>
      <c r="WBX3" s="238"/>
      <c r="WBY3" s="238"/>
      <c r="WBZ3" s="238"/>
      <c r="WCA3" s="238"/>
      <c r="WCB3" s="238"/>
      <c r="WCC3" s="238"/>
      <c r="WCD3" s="238"/>
      <c r="WCE3" s="238"/>
      <c r="WCF3" s="238"/>
      <c r="WCG3" s="238"/>
      <c r="WCH3" s="238"/>
      <c r="WCI3" s="238"/>
      <c r="WCJ3" s="238"/>
      <c r="WCK3" s="238"/>
      <c r="WCL3" s="238"/>
      <c r="WCM3" s="238"/>
      <c r="WCN3" s="238"/>
      <c r="WCO3" s="238"/>
      <c r="WCP3" s="238"/>
      <c r="WCQ3" s="238"/>
      <c r="WCR3" s="238"/>
      <c r="WCS3" s="238"/>
      <c r="WCT3" s="238"/>
      <c r="WCU3" s="238"/>
      <c r="WCV3" s="238"/>
      <c r="WCW3" s="238"/>
      <c r="WCX3" s="238"/>
      <c r="WCY3" s="238"/>
      <c r="WCZ3" s="238"/>
      <c r="WDA3" s="238"/>
      <c r="WDB3" s="238"/>
      <c r="WDC3" s="238"/>
      <c r="WDD3" s="238"/>
      <c r="WDE3" s="238"/>
      <c r="WDF3" s="238"/>
      <c r="WDG3" s="238"/>
      <c r="WDH3" s="238"/>
      <c r="WDI3" s="238"/>
      <c r="WDJ3" s="238"/>
      <c r="WDK3" s="238"/>
      <c r="WDL3" s="238"/>
      <c r="WDM3" s="238"/>
      <c r="WDN3" s="238"/>
      <c r="WDO3" s="238"/>
      <c r="WDP3" s="238"/>
      <c r="WDQ3" s="238"/>
      <c r="WDR3" s="238"/>
      <c r="WDS3" s="238"/>
      <c r="WDT3" s="238"/>
      <c r="WDU3" s="238"/>
      <c r="WDV3" s="238"/>
      <c r="WDW3" s="238"/>
      <c r="WDX3" s="238"/>
      <c r="WDY3" s="238"/>
      <c r="WDZ3" s="238"/>
      <c r="WEA3" s="238"/>
      <c r="WEB3" s="238"/>
      <c r="WEC3" s="238"/>
      <c r="WED3" s="238"/>
      <c r="WEE3" s="238"/>
      <c r="WEF3" s="238"/>
      <c r="WEG3" s="238"/>
      <c r="WEH3" s="238"/>
      <c r="WEI3" s="238"/>
      <c r="WEJ3" s="238"/>
      <c r="WEK3" s="238"/>
      <c r="WEL3" s="238"/>
      <c r="WEM3" s="238"/>
      <c r="WEN3" s="238"/>
      <c r="WEO3" s="238"/>
      <c r="WEP3" s="238"/>
      <c r="WEQ3" s="238"/>
      <c r="WER3" s="238"/>
      <c r="WES3" s="238"/>
      <c r="WET3" s="238"/>
      <c r="WEU3" s="238"/>
      <c r="WEV3" s="238"/>
      <c r="WEW3" s="238"/>
      <c r="WEX3" s="238"/>
      <c r="WEY3" s="238"/>
      <c r="WEZ3" s="238"/>
      <c r="WFA3" s="238"/>
      <c r="WFB3" s="238"/>
      <c r="WFC3" s="238"/>
      <c r="WFD3" s="238"/>
      <c r="WFE3" s="238"/>
      <c r="WFF3" s="238"/>
      <c r="WFG3" s="238"/>
      <c r="WFH3" s="238"/>
      <c r="WFI3" s="238"/>
      <c r="WFJ3" s="238"/>
      <c r="WFK3" s="238"/>
      <c r="WFL3" s="238"/>
      <c r="WFM3" s="238"/>
      <c r="WFN3" s="238"/>
      <c r="WFO3" s="238"/>
      <c r="WFP3" s="238"/>
      <c r="WFQ3" s="238"/>
      <c r="WFR3" s="238"/>
      <c r="WFS3" s="238"/>
      <c r="WFT3" s="238"/>
      <c r="WFU3" s="238"/>
      <c r="WFV3" s="238"/>
      <c r="WFW3" s="238"/>
      <c r="WFX3" s="238"/>
      <c r="WFY3" s="238"/>
      <c r="WFZ3" s="238"/>
      <c r="WGA3" s="238"/>
      <c r="WGB3" s="238"/>
      <c r="WGC3" s="238"/>
      <c r="WGD3" s="238"/>
      <c r="WGE3" s="238"/>
      <c r="WGF3" s="238"/>
      <c r="WGG3" s="238"/>
      <c r="WGH3" s="238"/>
      <c r="WGI3" s="238"/>
      <c r="WGJ3" s="238"/>
      <c r="WGK3" s="238"/>
      <c r="WGL3" s="238"/>
      <c r="WGM3" s="238"/>
      <c r="WGN3" s="238"/>
      <c r="WGO3" s="238"/>
      <c r="WGP3" s="238"/>
      <c r="WGQ3" s="238"/>
      <c r="WGR3" s="238"/>
      <c r="WGS3" s="238"/>
      <c r="WGT3" s="238"/>
      <c r="WGU3" s="238"/>
      <c r="WGV3" s="238"/>
      <c r="WGW3" s="238"/>
      <c r="WGX3" s="238"/>
      <c r="WGY3" s="238"/>
      <c r="WGZ3" s="238"/>
      <c r="WHA3" s="238"/>
      <c r="WHB3" s="238"/>
      <c r="WHC3" s="238"/>
      <c r="WHD3" s="238"/>
      <c r="WHE3" s="238"/>
      <c r="WHF3" s="238"/>
      <c r="WHG3" s="238"/>
      <c r="WHH3" s="238"/>
      <c r="WHI3" s="238"/>
      <c r="WHJ3" s="238"/>
      <c r="WHK3" s="238"/>
      <c r="WHL3" s="238"/>
      <c r="WHM3" s="238"/>
      <c r="WHN3" s="238"/>
      <c r="WHO3" s="238"/>
      <c r="WHP3" s="238"/>
      <c r="WHQ3" s="238"/>
      <c r="WHR3" s="238"/>
      <c r="WHS3" s="238"/>
      <c r="WHT3" s="238"/>
      <c r="WHU3" s="238"/>
      <c r="WHV3" s="238"/>
      <c r="WHW3" s="238"/>
      <c r="WHX3" s="238"/>
      <c r="WHY3" s="238"/>
      <c r="WHZ3" s="238"/>
      <c r="WIA3" s="238"/>
      <c r="WIB3" s="238"/>
      <c r="WIC3" s="238"/>
      <c r="WID3" s="238"/>
      <c r="WIE3" s="238"/>
      <c r="WIF3" s="238"/>
      <c r="WIG3" s="238"/>
      <c r="WIH3" s="238"/>
      <c r="WII3" s="238"/>
      <c r="WIJ3" s="238"/>
      <c r="WIK3" s="238"/>
      <c r="WIL3" s="238"/>
      <c r="WIM3" s="238"/>
      <c r="WIN3" s="238"/>
      <c r="WIO3" s="238"/>
      <c r="WIP3" s="238"/>
      <c r="WIQ3" s="238"/>
      <c r="WIR3" s="238"/>
      <c r="WIS3" s="238"/>
      <c r="WIT3" s="238"/>
      <c r="WIU3" s="238"/>
      <c r="WIV3" s="238"/>
      <c r="WIW3" s="238"/>
      <c r="WIX3" s="238"/>
      <c r="WIY3" s="238"/>
      <c r="WIZ3" s="238"/>
      <c r="WJA3" s="238"/>
      <c r="WJB3" s="238"/>
      <c r="WJC3" s="238"/>
      <c r="WJD3" s="238"/>
      <c r="WJE3" s="238"/>
      <c r="WJF3" s="238"/>
      <c r="WJG3" s="238"/>
      <c r="WJH3" s="238"/>
      <c r="WJI3" s="238"/>
      <c r="WJJ3" s="238"/>
      <c r="WJK3" s="238"/>
      <c r="WJL3" s="238"/>
      <c r="WJM3" s="238"/>
      <c r="WJN3" s="238"/>
      <c r="WJO3" s="238"/>
      <c r="WJP3" s="238"/>
      <c r="WJQ3" s="238"/>
      <c r="WJR3" s="238"/>
      <c r="WJS3" s="238"/>
      <c r="WJT3" s="238"/>
      <c r="WJU3" s="238"/>
      <c r="WJV3" s="238"/>
      <c r="WJW3" s="238"/>
      <c r="WJX3" s="238"/>
      <c r="WJY3" s="238"/>
      <c r="WJZ3" s="238"/>
      <c r="WKA3" s="238"/>
      <c r="WKB3" s="238"/>
      <c r="WKC3" s="238"/>
      <c r="WKD3" s="238"/>
      <c r="WKE3" s="238"/>
      <c r="WKF3" s="238"/>
      <c r="WKG3" s="238"/>
      <c r="WKH3" s="238"/>
      <c r="WKI3" s="238"/>
      <c r="WKJ3" s="238"/>
      <c r="WKK3" s="238"/>
      <c r="WKL3" s="238"/>
      <c r="WKM3" s="238"/>
      <c r="WKN3" s="238"/>
      <c r="WKO3" s="238"/>
      <c r="WKP3" s="238"/>
      <c r="WKQ3" s="238"/>
      <c r="WKR3" s="238"/>
      <c r="WKS3" s="238"/>
      <c r="WKT3" s="238"/>
      <c r="WKU3" s="238"/>
      <c r="WKV3" s="238"/>
      <c r="WKW3" s="238"/>
      <c r="WKX3" s="238"/>
      <c r="WKY3" s="238"/>
      <c r="WKZ3" s="238"/>
      <c r="WLA3" s="238"/>
      <c r="WLB3" s="238"/>
      <c r="WLC3" s="238"/>
      <c r="WLD3" s="238"/>
      <c r="WLE3" s="238"/>
      <c r="WLF3" s="238"/>
      <c r="WLG3" s="238"/>
      <c r="WLH3" s="238"/>
      <c r="WLI3" s="238"/>
      <c r="WLJ3" s="238"/>
      <c r="WLK3" s="238"/>
      <c r="WLL3" s="238"/>
      <c r="WLM3" s="238"/>
      <c r="WLN3" s="238"/>
      <c r="WLO3" s="238"/>
      <c r="WLP3" s="238"/>
      <c r="WLQ3" s="238"/>
      <c r="WLR3" s="238"/>
      <c r="WLS3" s="238"/>
      <c r="WLT3" s="238"/>
      <c r="WLU3" s="238"/>
      <c r="WLV3" s="238"/>
      <c r="WLW3" s="238"/>
      <c r="WLX3" s="238"/>
      <c r="WLY3" s="238"/>
      <c r="WLZ3" s="238"/>
      <c r="WMA3" s="238"/>
      <c r="WMB3" s="238"/>
      <c r="WMC3" s="238"/>
      <c r="WMD3" s="238"/>
      <c r="WME3" s="238"/>
      <c r="WMF3" s="238"/>
      <c r="WMG3" s="238"/>
      <c r="WMH3" s="238"/>
      <c r="WMI3" s="238"/>
      <c r="WMJ3" s="238"/>
      <c r="WMK3" s="238"/>
      <c r="WML3" s="238"/>
      <c r="WMM3" s="238"/>
      <c r="WMN3" s="238"/>
      <c r="WMO3" s="238"/>
      <c r="WMP3" s="238"/>
      <c r="WMQ3" s="238"/>
      <c r="WMR3" s="238"/>
      <c r="WMS3" s="238"/>
      <c r="WMT3" s="238"/>
      <c r="WMU3" s="238"/>
      <c r="WMV3" s="238"/>
      <c r="WMW3" s="238"/>
      <c r="WMX3" s="238"/>
      <c r="WMY3" s="238"/>
      <c r="WMZ3" s="238"/>
      <c r="WNA3" s="238"/>
      <c r="WNB3" s="238"/>
      <c r="WNC3" s="238"/>
      <c r="WND3" s="238"/>
      <c r="WNE3" s="238"/>
      <c r="WNF3" s="238"/>
      <c r="WNG3" s="238"/>
      <c r="WNH3" s="238"/>
      <c r="WNI3" s="238"/>
      <c r="WNJ3" s="238"/>
      <c r="WNK3" s="238"/>
      <c r="WNL3" s="238"/>
      <c r="WNM3" s="238"/>
      <c r="WNN3" s="238"/>
      <c r="WNO3" s="238"/>
      <c r="WNP3" s="238"/>
      <c r="WNQ3" s="238"/>
      <c r="WNR3" s="238"/>
      <c r="WNS3" s="238"/>
      <c r="WNT3" s="238"/>
      <c r="WNU3" s="238"/>
      <c r="WNV3" s="238"/>
      <c r="WNW3" s="238"/>
      <c r="WNX3" s="238"/>
      <c r="WNY3" s="238"/>
      <c r="WNZ3" s="238"/>
      <c r="WOA3" s="238"/>
      <c r="WOB3" s="238"/>
      <c r="WOC3" s="238"/>
      <c r="WOD3" s="238"/>
      <c r="WOE3" s="238"/>
      <c r="WOF3" s="238"/>
      <c r="WOG3" s="238"/>
      <c r="WOH3" s="238"/>
      <c r="WOI3" s="238"/>
      <c r="WOJ3" s="238"/>
      <c r="WOK3" s="238"/>
      <c r="WOL3" s="238"/>
      <c r="WOM3" s="238"/>
      <c r="WON3" s="238"/>
      <c r="WOO3" s="238"/>
      <c r="WOP3" s="238"/>
      <c r="WOQ3" s="238"/>
      <c r="WOR3" s="238"/>
      <c r="WOS3" s="238"/>
      <c r="WOT3" s="238"/>
      <c r="WOU3" s="238"/>
      <c r="WOV3" s="238"/>
      <c r="WOW3" s="238"/>
      <c r="WOX3" s="238"/>
      <c r="WOY3" s="238"/>
      <c r="WOZ3" s="238"/>
      <c r="WPA3" s="238"/>
      <c r="WPB3" s="238"/>
      <c r="WPC3" s="238"/>
      <c r="WPD3" s="238"/>
      <c r="WPE3" s="238"/>
      <c r="WPF3" s="238"/>
      <c r="WPG3" s="238"/>
      <c r="WPH3" s="238"/>
      <c r="WPI3" s="238"/>
      <c r="WPJ3" s="238"/>
      <c r="WPK3" s="238"/>
      <c r="WPL3" s="238"/>
      <c r="WPM3" s="238"/>
      <c r="WPN3" s="238"/>
      <c r="WPO3" s="238"/>
      <c r="WPP3" s="238"/>
      <c r="WPQ3" s="238"/>
      <c r="WPR3" s="238"/>
      <c r="WPS3" s="238"/>
      <c r="WPT3" s="238"/>
      <c r="WPU3" s="238"/>
      <c r="WPV3" s="238"/>
      <c r="WPW3" s="238"/>
      <c r="WPX3" s="238"/>
      <c r="WPY3" s="238"/>
      <c r="WPZ3" s="238"/>
      <c r="WQA3" s="238"/>
      <c r="WQB3" s="238"/>
      <c r="WQC3" s="238"/>
      <c r="WQD3" s="238"/>
      <c r="WQE3" s="238"/>
      <c r="WQF3" s="238"/>
      <c r="WQG3" s="238"/>
      <c r="WQH3" s="238"/>
      <c r="WQI3" s="238"/>
      <c r="WQJ3" s="238"/>
      <c r="WQK3" s="238"/>
      <c r="WQL3" s="238"/>
      <c r="WQM3" s="238"/>
      <c r="WQN3" s="238"/>
      <c r="WQO3" s="238"/>
      <c r="WQP3" s="238"/>
      <c r="WQQ3" s="238"/>
      <c r="WQR3" s="238"/>
      <c r="WQS3" s="238"/>
      <c r="WQT3" s="238"/>
      <c r="WQU3" s="238"/>
      <c r="WQV3" s="238"/>
      <c r="WQW3" s="238"/>
      <c r="WQX3" s="238"/>
      <c r="WQY3" s="238"/>
      <c r="WQZ3" s="238"/>
      <c r="WRA3" s="238"/>
      <c r="WRB3" s="238"/>
      <c r="WRC3" s="238"/>
      <c r="WRD3" s="238"/>
      <c r="WRE3" s="238"/>
      <c r="WRF3" s="238"/>
      <c r="WRG3" s="238"/>
      <c r="WRH3" s="238"/>
      <c r="WRI3" s="238"/>
      <c r="WRJ3" s="238"/>
      <c r="WRK3" s="238"/>
      <c r="WRL3" s="238"/>
      <c r="WRM3" s="238"/>
      <c r="WRN3" s="238"/>
      <c r="WRO3" s="238"/>
      <c r="WRP3" s="238"/>
      <c r="WRQ3" s="238"/>
      <c r="WRR3" s="238"/>
      <c r="WRS3" s="238"/>
      <c r="WRT3" s="238"/>
      <c r="WRU3" s="238"/>
      <c r="WRV3" s="238"/>
      <c r="WRW3" s="238"/>
      <c r="WRX3" s="238"/>
      <c r="WRY3" s="238"/>
      <c r="WRZ3" s="238"/>
      <c r="WSA3" s="238"/>
      <c r="WSB3" s="238"/>
      <c r="WSC3" s="238"/>
      <c r="WSD3" s="238"/>
      <c r="WSE3" s="238"/>
      <c r="WSF3" s="238"/>
      <c r="WSG3" s="238"/>
      <c r="WSH3" s="238"/>
      <c r="WSI3" s="238"/>
      <c r="WSJ3" s="238"/>
      <c r="WSK3" s="238"/>
      <c r="WSL3" s="238"/>
      <c r="WSM3" s="238"/>
      <c r="WSN3" s="238"/>
      <c r="WSO3" s="238"/>
      <c r="WSP3" s="238"/>
      <c r="WSQ3" s="238"/>
      <c r="WSR3" s="238"/>
      <c r="WSS3" s="238"/>
      <c r="WST3" s="238"/>
      <c r="WSU3" s="238"/>
      <c r="WSV3" s="238"/>
      <c r="WSW3" s="238"/>
      <c r="WSX3" s="238"/>
      <c r="WSY3" s="238"/>
      <c r="WSZ3" s="238"/>
      <c r="WTA3" s="238"/>
      <c r="WTB3" s="238"/>
      <c r="WTC3" s="238"/>
      <c r="WTD3" s="238"/>
      <c r="WTE3" s="238"/>
      <c r="WTF3" s="238"/>
      <c r="WTG3" s="238"/>
      <c r="WTH3" s="238"/>
      <c r="WTI3" s="238"/>
      <c r="WTJ3" s="238"/>
      <c r="WTK3" s="238"/>
      <c r="WTL3" s="238"/>
      <c r="WTM3" s="238"/>
      <c r="WTN3" s="238"/>
      <c r="WTO3" s="238"/>
      <c r="WTP3" s="238"/>
      <c r="WTQ3" s="238"/>
      <c r="WTR3" s="238"/>
      <c r="WTS3" s="238"/>
      <c r="WTT3" s="238"/>
      <c r="WTU3" s="238"/>
      <c r="WTV3" s="238"/>
      <c r="WTW3" s="238"/>
      <c r="WTX3" s="238"/>
      <c r="WTY3" s="238"/>
      <c r="WTZ3" s="238"/>
      <c r="WUA3" s="238"/>
      <c r="WUB3" s="238"/>
      <c r="WUC3" s="238"/>
      <c r="WUD3" s="238"/>
      <c r="WUE3" s="238"/>
      <c r="WUF3" s="238"/>
      <c r="WUG3" s="238"/>
      <c r="WUH3" s="238"/>
      <c r="WUI3" s="238"/>
      <c r="WUJ3" s="238"/>
      <c r="WUK3" s="238"/>
      <c r="WUL3" s="238"/>
      <c r="WUM3" s="238"/>
      <c r="WUN3" s="238"/>
      <c r="WUO3" s="238"/>
      <c r="WUP3" s="238"/>
      <c r="WUQ3" s="238"/>
      <c r="WUR3" s="238"/>
      <c r="WUS3" s="238"/>
      <c r="WUT3" s="238"/>
      <c r="WUU3" s="238"/>
      <c r="WUV3" s="238"/>
      <c r="WUW3" s="238"/>
      <c r="WUX3" s="238"/>
      <c r="WUY3" s="238"/>
      <c r="WUZ3" s="238"/>
      <c r="WVA3" s="238"/>
      <c r="WVB3" s="238"/>
      <c r="WVC3" s="238"/>
      <c r="WVD3" s="238"/>
      <c r="WVE3" s="238"/>
      <c r="WVF3" s="238"/>
      <c r="WVG3" s="238"/>
      <c r="WVH3" s="238"/>
      <c r="WVI3" s="238"/>
      <c r="WVJ3" s="238"/>
      <c r="WVK3" s="238"/>
      <c r="WVL3" s="238"/>
      <c r="WVM3" s="238"/>
      <c r="WVN3" s="238"/>
      <c r="WVO3" s="238"/>
      <c r="WVP3" s="238"/>
      <c r="WVQ3" s="238"/>
      <c r="WVR3" s="238"/>
      <c r="WVS3" s="238"/>
      <c r="WVT3" s="238"/>
      <c r="WVU3" s="238"/>
      <c r="WVV3" s="238"/>
      <c r="WVW3" s="238"/>
      <c r="WVX3" s="238"/>
      <c r="WVY3" s="238"/>
      <c r="WVZ3" s="238"/>
      <c r="WWA3" s="238"/>
      <c r="WWB3" s="238"/>
      <c r="WWC3" s="238"/>
      <c r="WWD3" s="238"/>
      <c r="WWE3" s="238"/>
      <c r="WWF3" s="238"/>
      <c r="WWG3" s="238"/>
      <c r="WWH3" s="238"/>
      <c r="WWI3" s="238"/>
      <c r="WWJ3" s="238"/>
      <c r="WWK3" s="238"/>
      <c r="WWL3" s="238"/>
      <c r="WWM3" s="238"/>
      <c r="WWN3" s="238"/>
      <c r="WWO3" s="238"/>
      <c r="WWP3" s="238"/>
      <c r="WWQ3" s="238"/>
      <c r="WWR3" s="238"/>
      <c r="WWS3" s="238"/>
      <c r="WWT3" s="238"/>
      <c r="WWU3" s="238"/>
      <c r="WWV3" s="238"/>
      <c r="WWW3" s="238"/>
      <c r="WWX3" s="238"/>
      <c r="WWY3" s="238"/>
      <c r="WWZ3" s="238"/>
      <c r="WXA3" s="238"/>
      <c r="WXB3" s="238"/>
      <c r="WXC3" s="238"/>
      <c r="WXD3" s="238"/>
      <c r="WXE3" s="238"/>
      <c r="WXF3" s="238"/>
      <c r="WXG3" s="238"/>
      <c r="WXH3" s="238"/>
      <c r="WXI3" s="238"/>
      <c r="WXJ3" s="238"/>
      <c r="WXK3" s="238"/>
      <c r="WXL3" s="238"/>
      <c r="WXM3" s="238"/>
      <c r="WXN3" s="238"/>
      <c r="WXO3" s="238"/>
      <c r="WXP3" s="238"/>
      <c r="WXQ3" s="238"/>
      <c r="WXR3" s="238"/>
      <c r="WXS3" s="238"/>
      <c r="WXT3" s="238"/>
      <c r="WXU3" s="238"/>
      <c r="WXV3" s="238"/>
      <c r="WXW3" s="238"/>
      <c r="WXX3" s="238"/>
      <c r="WXY3" s="238"/>
      <c r="WXZ3" s="238"/>
      <c r="WYA3" s="238"/>
      <c r="WYB3" s="238"/>
      <c r="WYC3" s="238"/>
      <c r="WYD3" s="238"/>
      <c r="WYE3" s="238"/>
      <c r="WYF3" s="238"/>
      <c r="WYG3" s="238"/>
      <c r="WYH3" s="238"/>
      <c r="WYI3" s="238"/>
      <c r="WYJ3" s="238"/>
      <c r="WYK3" s="238"/>
      <c r="WYL3" s="238"/>
      <c r="WYM3" s="238"/>
      <c r="WYN3" s="238"/>
      <c r="WYO3" s="238"/>
      <c r="WYP3" s="238"/>
      <c r="WYQ3" s="238"/>
      <c r="WYR3" s="238"/>
      <c r="WYS3" s="238"/>
      <c r="WYT3" s="238"/>
      <c r="WYU3" s="238"/>
      <c r="WYV3" s="238"/>
      <c r="WYW3" s="238"/>
      <c r="WYX3" s="238"/>
      <c r="WYY3" s="238"/>
      <c r="WYZ3" s="238"/>
      <c r="WZA3" s="238"/>
      <c r="WZB3" s="238"/>
      <c r="WZC3" s="238"/>
      <c r="WZD3" s="238"/>
      <c r="WZE3" s="238"/>
      <c r="WZF3" s="238"/>
      <c r="WZG3" s="238"/>
      <c r="WZH3" s="238"/>
      <c r="WZI3" s="238"/>
      <c r="WZJ3" s="238"/>
      <c r="WZK3" s="238"/>
      <c r="WZL3" s="238"/>
      <c r="WZM3" s="238"/>
      <c r="WZN3" s="238"/>
      <c r="WZO3" s="238"/>
      <c r="WZP3" s="238"/>
      <c r="WZQ3" s="238"/>
      <c r="WZR3" s="238"/>
      <c r="WZS3" s="238"/>
      <c r="WZT3" s="238"/>
      <c r="WZU3" s="238"/>
      <c r="WZV3" s="238"/>
      <c r="WZW3" s="238"/>
      <c r="WZX3" s="238"/>
      <c r="WZY3" s="238"/>
      <c r="WZZ3" s="238"/>
      <c r="XAA3" s="238"/>
      <c r="XAB3" s="238"/>
      <c r="XAC3" s="238"/>
      <c r="XAD3" s="238"/>
      <c r="XAE3" s="238"/>
      <c r="XAF3" s="238"/>
      <c r="XAG3" s="238"/>
      <c r="XAH3" s="238"/>
      <c r="XAI3" s="238"/>
      <c r="XAJ3" s="238"/>
      <c r="XAK3" s="238"/>
      <c r="XAL3" s="238"/>
      <c r="XAM3" s="238"/>
      <c r="XAN3" s="238"/>
      <c r="XAO3" s="238"/>
      <c r="XAP3" s="238"/>
      <c r="XAQ3" s="238"/>
      <c r="XAR3" s="238"/>
      <c r="XAS3" s="238"/>
      <c r="XAT3" s="238"/>
      <c r="XAU3" s="238"/>
      <c r="XAV3" s="238"/>
      <c r="XAW3" s="238"/>
      <c r="XAX3" s="238"/>
      <c r="XAY3" s="238"/>
      <c r="XAZ3" s="238"/>
      <c r="XBA3" s="238"/>
      <c r="XBB3" s="238"/>
      <c r="XBC3" s="238"/>
      <c r="XBD3" s="238"/>
      <c r="XBE3" s="238"/>
      <c r="XBF3" s="238"/>
      <c r="XBG3" s="238"/>
      <c r="XBH3" s="238"/>
      <c r="XBI3" s="238"/>
      <c r="XBJ3" s="238"/>
      <c r="XBK3" s="238"/>
      <c r="XBL3" s="238"/>
      <c r="XBM3" s="238"/>
      <c r="XBN3" s="238"/>
      <c r="XBO3" s="238"/>
      <c r="XBP3" s="238"/>
      <c r="XBQ3" s="238"/>
      <c r="XBR3" s="238"/>
      <c r="XBS3" s="238"/>
      <c r="XBT3" s="238"/>
      <c r="XBU3" s="238"/>
      <c r="XBV3" s="238"/>
      <c r="XBW3" s="238"/>
      <c r="XBX3" s="238"/>
      <c r="XBY3" s="238"/>
      <c r="XBZ3" s="238"/>
      <c r="XCA3" s="238"/>
      <c r="XCB3" s="238"/>
      <c r="XCC3" s="238"/>
      <c r="XCD3" s="238"/>
      <c r="XCE3" s="238"/>
      <c r="XCF3" s="238"/>
      <c r="XCG3" s="238"/>
      <c r="XCH3" s="238"/>
      <c r="XCI3" s="238"/>
      <c r="XCJ3" s="238"/>
      <c r="XCK3" s="238"/>
      <c r="XCL3" s="238"/>
      <c r="XCM3" s="238"/>
      <c r="XCN3" s="238"/>
      <c r="XCO3" s="238"/>
      <c r="XCP3" s="238"/>
      <c r="XCQ3" s="238"/>
      <c r="XCR3" s="238"/>
      <c r="XCS3" s="238"/>
      <c r="XCT3" s="238"/>
      <c r="XCU3" s="238"/>
      <c r="XCV3" s="238"/>
      <c r="XCW3" s="238"/>
      <c r="XCX3" s="238"/>
      <c r="XCY3" s="238"/>
      <c r="XCZ3" s="238"/>
      <c r="XDA3" s="238"/>
      <c r="XDB3" s="238"/>
      <c r="XDC3" s="238"/>
      <c r="XDD3" s="238"/>
      <c r="XDE3" s="238"/>
      <c r="XDF3" s="238"/>
      <c r="XDG3" s="238"/>
      <c r="XDH3" s="238"/>
      <c r="XDI3" s="238"/>
      <c r="XDJ3" s="238"/>
      <c r="XDK3" s="238"/>
      <c r="XDL3" s="238"/>
      <c r="XDM3" s="238"/>
      <c r="XDN3" s="238"/>
      <c r="XDO3" s="238"/>
      <c r="XDP3" s="238"/>
      <c r="XDQ3" s="238"/>
      <c r="XDR3" s="238"/>
      <c r="XDS3" s="238"/>
      <c r="XDT3" s="238"/>
      <c r="XDU3" s="238"/>
      <c r="XDV3" s="238"/>
      <c r="XDW3" s="238"/>
      <c r="XDX3" s="238"/>
      <c r="XDY3" s="238"/>
      <c r="XDZ3" s="238"/>
      <c r="XEA3" s="238"/>
      <c r="XEB3" s="238"/>
      <c r="XEC3" s="238"/>
      <c r="XED3" s="238"/>
      <c r="XEE3" s="238"/>
      <c r="XEF3" s="238"/>
      <c r="XEG3" s="238"/>
      <c r="XEH3" s="238"/>
      <c r="XEI3" s="238"/>
      <c r="XEJ3" s="238"/>
      <c r="XEK3" s="238"/>
      <c r="XEL3" s="238"/>
      <c r="XEM3" s="238"/>
      <c r="XEN3" s="238"/>
      <c r="XEO3" s="238"/>
      <c r="XEP3" s="238"/>
      <c r="XEQ3" s="238"/>
      <c r="XER3" s="238"/>
      <c r="XES3" s="238"/>
      <c r="XET3" s="238"/>
      <c r="XEU3" s="238"/>
      <c r="XEV3" s="238"/>
      <c r="XEW3" s="238"/>
      <c r="XEX3" s="238"/>
      <c r="XEY3" s="238"/>
      <c r="XEZ3" s="238"/>
      <c r="XFA3" s="238"/>
      <c r="XFB3" s="238"/>
      <c r="XFC3" s="238"/>
      <c r="XFD3" s="238"/>
    </row>
    <row r="4" spans="1:16384" s="22" customFormat="1" ht="24" customHeight="1" x14ac:dyDescent="0.25">
      <c r="A4" s="129" t="s">
        <v>0</v>
      </c>
      <c r="B4" s="129" t="s">
        <v>1</v>
      </c>
      <c r="C4" s="129" t="s">
        <v>2</v>
      </c>
      <c r="D4" s="129" t="s">
        <v>685</v>
      </c>
      <c r="E4" s="129" t="s">
        <v>3</v>
      </c>
      <c r="F4" s="129" t="s">
        <v>4</v>
      </c>
      <c r="G4" s="129" t="s">
        <v>5</v>
      </c>
      <c r="H4" s="129" t="s">
        <v>677</v>
      </c>
      <c r="I4" s="129" t="s">
        <v>678</v>
      </c>
      <c r="J4" s="129" t="s">
        <v>676</v>
      </c>
      <c r="K4" s="129" t="s">
        <v>673</v>
      </c>
      <c r="L4" s="129" t="s">
        <v>684</v>
      </c>
      <c r="M4" s="131" t="s">
        <v>6</v>
      </c>
      <c r="N4" s="132"/>
    </row>
    <row r="5" spans="1:16384" s="22" customFormat="1" ht="24" customHeight="1" x14ac:dyDescent="0.25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94" t="s">
        <v>680</v>
      </c>
      <c r="N5" s="110" t="s">
        <v>8</v>
      </c>
    </row>
    <row r="6" spans="1:16384" s="32" customFormat="1" ht="16.5" x14ac:dyDescent="0.25">
      <c r="A6" s="124"/>
      <c r="B6" s="125"/>
      <c r="C6" s="125"/>
      <c r="D6" s="125"/>
      <c r="E6" s="125"/>
      <c r="F6" s="125"/>
      <c r="G6" s="124" t="s">
        <v>7</v>
      </c>
      <c r="H6" s="125"/>
      <c r="I6" s="125"/>
      <c r="J6" s="125"/>
      <c r="K6" s="125"/>
      <c r="L6" s="125"/>
      <c r="M6" s="125"/>
      <c r="N6" s="126"/>
    </row>
    <row r="7" spans="1:16384" s="32" customFormat="1" ht="31.5" customHeight="1" x14ac:dyDescent="0.25">
      <c r="A7" s="42" t="s">
        <v>9</v>
      </c>
      <c r="B7" s="43" t="s">
        <v>10</v>
      </c>
      <c r="C7" s="44" t="s">
        <v>11</v>
      </c>
      <c r="D7" s="43" t="s">
        <v>12</v>
      </c>
      <c r="E7" s="23" t="s">
        <v>13</v>
      </c>
      <c r="F7" s="42"/>
      <c r="G7" s="45" t="s">
        <v>14</v>
      </c>
      <c r="H7" s="46">
        <f>VLOOKUP(D7,[1]дойпак!$E$7:$S$217,15,0)</f>
        <v>25</v>
      </c>
      <c r="I7" s="45" t="s">
        <v>15</v>
      </c>
      <c r="J7" s="45" t="s">
        <v>16</v>
      </c>
      <c r="K7" s="143">
        <v>767.57124999999996</v>
      </c>
      <c r="L7" s="115">
        <f t="shared" ref="L7:L37" si="0">K7/H7</f>
        <v>30.702849999999998</v>
      </c>
      <c r="M7" s="26"/>
      <c r="N7" s="111">
        <f>K7*M7</f>
        <v>0</v>
      </c>
      <c r="Q7" s="117"/>
    </row>
    <row r="8" spans="1:16384" s="33" customFormat="1" ht="31.5" customHeight="1" x14ac:dyDescent="0.25">
      <c r="A8" s="47" t="s">
        <v>9</v>
      </c>
      <c r="B8" s="43" t="s">
        <v>10</v>
      </c>
      <c r="C8" s="44" t="s">
        <v>243</v>
      </c>
      <c r="D8" s="43" t="s">
        <v>244</v>
      </c>
      <c r="E8" s="23" t="s">
        <v>245</v>
      </c>
      <c r="F8" s="47"/>
      <c r="G8" s="45" t="s">
        <v>44</v>
      </c>
      <c r="H8" s="46">
        <f>VLOOKUP(D8,[1]дойпак!$E$7:$S$217,15,0)</f>
        <v>25</v>
      </c>
      <c r="I8" s="45" t="s">
        <v>15</v>
      </c>
      <c r="J8" s="45" t="s">
        <v>16</v>
      </c>
      <c r="K8" s="143">
        <v>701.01625000000001</v>
      </c>
      <c r="L8" s="115">
        <f t="shared" si="0"/>
        <v>28.040649999999999</v>
      </c>
      <c r="M8" s="92"/>
      <c r="N8" s="111">
        <f t="shared" ref="N8:N37" si="1">K8*M8</f>
        <v>0</v>
      </c>
      <c r="O8" s="32"/>
      <c r="P8" s="32"/>
      <c r="Q8" s="117"/>
    </row>
    <row r="9" spans="1:16384" s="32" customFormat="1" ht="31.5" customHeight="1" x14ac:dyDescent="0.25">
      <c r="A9" s="42" t="s">
        <v>9</v>
      </c>
      <c r="B9" s="43" t="s">
        <v>10</v>
      </c>
      <c r="C9" s="44" t="s">
        <v>246</v>
      </c>
      <c r="D9" s="43" t="s">
        <v>247</v>
      </c>
      <c r="E9" s="23" t="s">
        <v>248</v>
      </c>
      <c r="F9" s="42"/>
      <c r="G9" s="45" t="s">
        <v>44</v>
      </c>
      <c r="H9" s="46">
        <f>VLOOKUP(D9,[1]дойпак!$E$7:$S$217,15,0)</f>
        <v>25</v>
      </c>
      <c r="I9" s="45" t="s">
        <v>54</v>
      </c>
      <c r="J9" s="45" t="s">
        <v>16</v>
      </c>
      <c r="K9" s="143">
        <v>701.01625000000001</v>
      </c>
      <c r="L9" s="115">
        <f t="shared" si="0"/>
        <v>28.040649999999999</v>
      </c>
      <c r="M9" s="26"/>
      <c r="N9" s="111">
        <f t="shared" si="1"/>
        <v>0</v>
      </c>
      <c r="Q9" s="117"/>
    </row>
    <row r="10" spans="1:16384" s="32" customFormat="1" ht="31.5" customHeight="1" x14ac:dyDescent="0.25">
      <c r="A10" s="42" t="s">
        <v>9</v>
      </c>
      <c r="B10" s="43" t="s">
        <v>10</v>
      </c>
      <c r="C10" s="44" t="s">
        <v>17</v>
      </c>
      <c r="D10" s="43" t="s">
        <v>18</v>
      </c>
      <c r="E10" s="23" t="s">
        <v>19</v>
      </c>
      <c r="F10" s="42"/>
      <c r="G10" s="45" t="s">
        <v>20</v>
      </c>
      <c r="H10" s="46">
        <f>VLOOKUP(D10,[1]дойпак!$E$7:$S$217,15,0)</f>
        <v>25</v>
      </c>
      <c r="I10" s="45" t="s">
        <v>21</v>
      </c>
      <c r="J10" s="45" t="s">
        <v>16</v>
      </c>
      <c r="K10" s="143">
        <v>701.01625000000001</v>
      </c>
      <c r="L10" s="115">
        <f t="shared" si="0"/>
        <v>28.040649999999999</v>
      </c>
      <c r="M10" s="26"/>
      <c r="N10" s="111">
        <f t="shared" si="1"/>
        <v>0</v>
      </c>
      <c r="Q10" s="117"/>
    </row>
    <row r="11" spans="1:16384" s="32" customFormat="1" ht="31.5" customHeight="1" x14ac:dyDescent="0.25">
      <c r="A11" s="42" t="s">
        <v>9</v>
      </c>
      <c r="B11" s="43" t="s">
        <v>10</v>
      </c>
      <c r="C11" s="44" t="s">
        <v>249</v>
      </c>
      <c r="D11" s="43" t="s">
        <v>250</v>
      </c>
      <c r="E11" s="23" t="s">
        <v>251</v>
      </c>
      <c r="F11" s="42"/>
      <c r="G11" s="45" t="s">
        <v>44</v>
      </c>
      <c r="H11" s="46">
        <f>VLOOKUP(D11,[1]дойпак!$E$7:$S$217,15,0)</f>
        <v>25</v>
      </c>
      <c r="I11" s="45" t="s">
        <v>195</v>
      </c>
      <c r="J11" s="45" t="s">
        <v>16</v>
      </c>
      <c r="K11" s="143">
        <v>802.23531249999996</v>
      </c>
      <c r="L11" s="115">
        <f t="shared" si="0"/>
        <v>32.089412500000002</v>
      </c>
      <c r="M11" s="26"/>
      <c r="N11" s="111">
        <f t="shared" si="1"/>
        <v>0</v>
      </c>
      <c r="Q11" s="117"/>
    </row>
    <row r="12" spans="1:16384" s="32" customFormat="1" ht="31.5" customHeight="1" x14ac:dyDescent="0.25">
      <c r="A12" s="42" t="s">
        <v>9</v>
      </c>
      <c r="B12" s="43" t="s">
        <v>10</v>
      </c>
      <c r="C12" s="44" t="s">
        <v>252</v>
      </c>
      <c r="D12" s="43" t="s">
        <v>253</v>
      </c>
      <c r="E12" s="23" t="s">
        <v>254</v>
      </c>
      <c r="F12" s="42"/>
      <c r="G12" s="45" t="s">
        <v>255</v>
      </c>
      <c r="H12" s="46">
        <f>VLOOKUP(D12,[1]дойпак!$E$7:$S$217,15,0)</f>
        <v>25</v>
      </c>
      <c r="I12" s="45" t="s">
        <v>45</v>
      </c>
      <c r="J12" s="45" t="s">
        <v>16</v>
      </c>
      <c r="K12" s="143">
        <v>802.23531249999996</v>
      </c>
      <c r="L12" s="115">
        <f t="shared" si="0"/>
        <v>32.089412500000002</v>
      </c>
      <c r="M12" s="26"/>
      <c r="N12" s="111">
        <f t="shared" si="1"/>
        <v>0</v>
      </c>
      <c r="Q12" s="117"/>
    </row>
    <row r="13" spans="1:16384" s="32" customFormat="1" ht="31.5" customHeight="1" x14ac:dyDescent="0.25">
      <c r="A13" s="42" t="s">
        <v>9</v>
      </c>
      <c r="B13" s="43" t="s">
        <v>10</v>
      </c>
      <c r="C13" s="44" t="s">
        <v>256</v>
      </c>
      <c r="D13" s="43" t="s">
        <v>257</v>
      </c>
      <c r="E13" s="23" t="s">
        <v>258</v>
      </c>
      <c r="F13" s="42"/>
      <c r="G13" s="45" t="s">
        <v>44</v>
      </c>
      <c r="H13" s="46">
        <f>VLOOKUP(D13,[1]дойпак!$E$7:$S$217,15,0)</f>
        <v>25</v>
      </c>
      <c r="I13" s="45" t="s">
        <v>54</v>
      </c>
      <c r="J13" s="45" t="s">
        <v>16</v>
      </c>
      <c r="K13" s="143">
        <v>802.23531249999996</v>
      </c>
      <c r="L13" s="115">
        <f t="shared" si="0"/>
        <v>32.089412500000002</v>
      </c>
      <c r="M13" s="26"/>
      <c r="N13" s="111">
        <f t="shared" si="1"/>
        <v>0</v>
      </c>
      <c r="Q13" s="117"/>
    </row>
    <row r="14" spans="1:16384" s="32" customFormat="1" ht="31.5" customHeight="1" x14ac:dyDescent="0.25">
      <c r="A14" s="42" t="s">
        <v>9</v>
      </c>
      <c r="B14" s="43" t="s">
        <v>10</v>
      </c>
      <c r="C14" s="44" t="s">
        <v>22</v>
      </c>
      <c r="D14" s="43" t="s">
        <v>23</v>
      </c>
      <c r="E14" s="23" t="s">
        <v>24</v>
      </c>
      <c r="F14" s="42"/>
      <c r="G14" s="45" t="s">
        <v>25</v>
      </c>
      <c r="H14" s="46">
        <f>VLOOKUP(D14,[1]дойпак!$E$7:$S$217,15,0)</f>
        <v>25</v>
      </c>
      <c r="I14" s="45" t="s">
        <v>21</v>
      </c>
      <c r="J14" s="45" t="s">
        <v>16</v>
      </c>
      <c r="K14" s="143">
        <v>701.01625000000001</v>
      </c>
      <c r="L14" s="115">
        <f t="shared" si="0"/>
        <v>28.040649999999999</v>
      </c>
      <c r="M14" s="26"/>
      <c r="N14" s="111">
        <f t="shared" si="1"/>
        <v>0</v>
      </c>
      <c r="Q14" s="117"/>
    </row>
    <row r="15" spans="1:16384" s="32" customFormat="1" ht="31.5" customHeight="1" x14ac:dyDescent="0.25">
      <c r="A15" s="42" t="s">
        <v>9</v>
      </c>
      <c r="B15" s="43" t="s">
        <v>10</v>
      </c>
      <c r="C15" s="44" t="s">
        <v>26</v>
      </c>
      <c r="D15" s="43" t="s">
        <v>27</v>
      </c>
      <c r="E15" s="23" t="s">
        <v>28</v>
      </c>
      <c r="F15" s="42"/>
      <c r="G15" s="45" t="s">
        <v>29</v>
      </c>
      <c r="H15" s="46">
        <f>VLOOKUP(D15,[1]дойпак!$E$7:$S$217,15,0)</f>
        <v>25</v>
      </c>
      <c r="I15" s="45" t="s">
        <v>15</v>
      </c>
      <c r="J15" s="45" t="s">
        <v>16</v>
      </c>
      <c r="K15" s="143">
        <v>1011.6062500000002</v>
      </c>
      <c r="L15" s="115">
        <f t="shared" si="0"/>
        <v>40.464250000000007</v>
      </c>
      <c r="M15" s="26"/>
      <c r="N15" s="111">
        <f t="shared" si="1"/>
        <v>0</v>
      </c>
      <c r="Q15" s="117"/>
    </row>
    <row r="16" spans="1:16384" s="32" customFormat="1" ht="31.5" customHeight="1" x14ac:dyDescent="0.25">
      <c r="A16" s="42" t="s">
        <v>9</v>
      </c>
      <c r="B16" s="43" t="s">
        <v>10</v>
      </c>
      <c r="C16" s="44" t="s">
        <v>259</v>
      </c>
      <c r="D16" s="43" t="s">
        <v>260</v>
      </c>
      <c r="E16" s="23" t="s">
        <v>261</v>
      </c>
      <c r="F16" s="42"/>
      <c r="G16" s="45" t="s">
        <v>20</v>
      </c>
      <c r="H16" s="46">
        <f>VLOOKUP(D16,[1]дойпак!$E$7:$S$217,15,0)</f>
        <v>25</v>
      </c>
      <c r="I16" s="45" t="s">
        <v>45</v>
      </c>
      <c r="J16" s="45" t="s">
        <v>16</v>
      </c>
      <c r="K16" s="143">
        <v>1460.2978750000002</v>
      </c>
      <c r="L16" s="115">
        <f t="shared" si="0"/>
        <v>58.411915000000008</v>
      </c>
      <c r="M16" s="26"/>
      <c r="N16" s="111">
        <f t="shared" si="1"/>
        <v>0</v>
      </c>
      <c r="Q16" s="117"/>
    </row>
    <row r="17" spans="1:17" s="33" customFormat="1" ht="31.5" customHeight="1" x14ac:dyDescent="0.25">
      <c r="A17" s="47" t="s">
        <v>9</v>
      </c>
      <c r="B17" s="43" t="s">
        <v>10</v>
      </c>
      <c r="C17" s="44" t="s">
        <v>262</v>
      </c>
      <c r="D17" s="43" t="s">
        <v>263</v>
      </c>
      <c r="E17" s="23" t="s">
        <v>264</v>
      </c>
      <c r="F17" s="47"/>
      <c r="G17" s="45" t="s">
        <v>14</v>
      </c>
      <c r="H17" s="46">
        <f>VLOOKUP(D17,[1]дойпак!$E$7:$S$217,15,0)</f>
        <v>25</v>
      </c>
      <c r="I17" s="45" t="s">
        <v>21</v>
      </c>
      <c r="J17" s="45" t="s">
        <v>16</v>
      </c>
      <c r="K17" s="143">
        <v>1460.2978750000002</v>
      </c>
      <c r="L17" s="115">
        <f t="shared" si="0"/>
        <v>58.411915000000008</v>
      </c>
      <c r="M17" s="92"/>
      <c r="N17" s="111">
        <f t="shared" si="1"/>
        <v>0</v>
      </c>
      <c r="O17" s="32"/>
      <c r="P17" s="32"/>
      <c r="Q17" s="117"/>
    </row>
    <row r="18" spans="1:17" s="32" customFormat="1" ht="31.5" customHeight="1" x14ac:dyDescent="0.25">
      <c r="A18" s="42" t="s">
        <v>9</v>
      </c>
      <c r="B18" s="43" t="s">
        <v>10</v>
      </c>
      <c r="C18" s="44" t="s">
        <v>265</v>
      </c>
      <c r="D18" s="43" t="s">
        <v>266</v>
      </c>
      <c r="E18" s="23" t="s">
        <v>267</v>
      </c>
      <c r="F18" s="42"/>
      <c r="G18" s="45" t="s">
        <v>44</v>
      </c>
      <c r="H18" s="46">
        <f>VLOOKUP(D18,[1]дойпак!$E$7:$S$217,15,0)</f>
        <v>25</v>
      </c>
      <c r="I18" s="45" t="s">
        <v>15</v>
      </c>
      <c r="J18" s="45" t="s">
        <v>16</v>
      </c>
      <c r="K18" s="143">
        <v>1966.9478125000001</v>
      </c>
      <c r="L18" s="115">
        <f t="shared" si="0"/>
        <v>78.677912500000005</v>
      </c>
      <c r="M18" s="26"/>
      <c r="N18" s="111">
        <f t="shared" si="1"/>
        <v>0</v>
      </c>
      <c r="Q18" s="117"/>
    </row>
    <row r="19" spans="1:17" s="32" customFormat="1" ht="31.5" customHeight="1" x14ac:dyDescent="0.25">
      <c r="A19" s="42" t="s">
        <v>9</v>
      </c>
      <c r="B19" s="43" t="s">
        <v>10</v>
      </c>
      <c r="C19" s="44" t="s">
        <v>268</v>
      </c>
      <c r="D19" s="43" t="s">
        <v>269</v>
      </c>
      <c r="E19" s="23" t="s">
        <v>270</v>
      </c>
      <c r="F19" s="42"/>
      <c r="G19" s="45" t="s">
        <v>20</v>
      </c>
      <c r="H19" s="46">
        <f>VLOOKUP(D19,[1]дойпак!$E$7:$S$217,15,0)</f>
        <v>25</v>
      </c>
      <c r="I19" s="45" t="s">
        <v>21</v>
      </c>
      <c r="J19" s="45" t="s">
        <v>16</v>
      </c>
      <c r="K19" s="143">
        <v>1966.9478125000001</v>
      </c>
      <c r="L19" s="115">
        <f t="shared" si="0"/>
        <v>78.677912500000005</v>
      </c>
      <c r="M19" s="26"/>
      <c r="N19" s="111">
        <f t="shared" si="1"/>
        <v>0</v>
      </c>
      <c r="Q19" s="117"/>
    </row>
    <row r="20" spans="1:17" s="32" customFormat="1" ht="31.5" customHeight="1" x14ac:dyDescent="0.25">
      <c r="A20" s="42" t="s">
        <v>9</v>
      </c>
      <c r="B20" s="43" t="s">
        <v>10</v>
      </c>
      <c r="C20" s="44" t="s">
        <v>30</v>
      </c>
      <c r="D20" s="43" t="s">
        <v>31</v>
      </c>
      <c r="E20" s="23" t="s">
        <v>32</v>
      </c>
      <c r="F20" s="42"/>
      <c r="G20" s="45" t="s">
        <v>25</v>
      </c>
      <c r="H20" s="46">
        <f>VLOOKUP(D20,[1]дойпак!$E$7:$S$217,15,0)</f>
        <v>25</v>
      </c>
      <c r="I20" s="45" t="s">
        <v>21</v>
      </c>
      <c r="J20" s="45" t="s">
        <v>16</v>
      </c>
      <c r="K20" s="143">
        <v>1966.9478125000001</v>
      </c>
      <c r="L20" s="115">
        <f t="shared" si="0"/>
        <v>78.677912500000005</v>
      </c>
      <c r="M20" s="26"/>
      <c r="N20" s="111">
        <f t="shared" si="1"/>
        <v>0</v>
      </c>
      <c r="Q20" s="117"/>
    </row>
    <row r="21" spans="1:17" s="32" customFormat="1" ht="31.5" customHeight="1" x14ac:dyDescent="0.25">
      <c r="A21" s="42" t="s">
        <v>9</v>
      </c>
      <c r="B21" s="43" t="s">
        <v>33</v>
      </c>
      <c r="C21" s="44" t="s">
        <v>271</v>
      </c>
      <c r="D21" s="43" t="s">
        <v>272</v>
      </c>
      <c r="E21" s="23" t="s">
        <v>273</v>
      </c>
      <c r="F21" s="42"/>
      <c r="G21" s="45" t="s">
        <v>25</v>
      </c>
      <c r="H21" s="46">
        <f>VLOOKUP(D21,[1]дойпак!$E$7:$S$217,15,0)</f>
        <v>25</v>
      </c>
      <c r="I21" s="45" t="s">
        <v>21</v>
      </c>
      <c r="J21" s="45" t="s">
        <v>37</v>
      </c>
      <c r="K21" s="143">
        <v>1530.180625</v>
      </c>
      <c r="L21" s="115">
        <f t="shared" si="0"/>
        <v>61.207225000000001</v>
      </c>
      <c r="M21" s="26"/>
      <c r="N21" s="111">
        <f t="shared" si="1"/>
        <v>0</v>
      </c>
      <c r="Q21" s="117"/>
    </row>
    <row r="22" spans="1:17" s="32" customFormat="1" ht="38.25" customHeight="1" x14ac:dyDescent="0.25">
      <c r="A22" s="42" t="s">
        <v>9</v>
      </c>
      <c r="B22" s="43" t="s">
        <v>33</v>
      </c>
      <c r="C22" s="44" t="s">
        <v>274</v>
      </c>
      <c r="D22" s="43" t="s">
        <v>275</v>
      </c>
      <c r="E22" s="23" t="s">
        <v>276</v>
      </c>
      <c r="F22" s="42"/>
      <c r="G22" s="45" t="s">
        <v>14</v>
      </c>
      <c r="H22" s="46">
        <f>VLOOKUP(D22,[1]дойпак!$E$7:$S$217,15,0)</f>
        <v>25</v>
      </c>
      <c r="I22" s="45" t="s">
        <v>15</v>
      </c>
      <c r="J22" s="45" t="s">
        <v>37</v>
      </c>
      <c r="K22" s="143">
        <v>982.76575000000025</v>
      </c>
      <c r="L22" s="115">
        <f t="shared" si="0"/>
        <v>39.31063000000001</v>
      </c>
      <c r="M22" s="26"/>
      <c r="N22" s="111">
        <f t="shared" si="1"/>
        <v>0</v>
      </c>
      <c r="Q22" s="117"/>
    </row>
    <row r="23" spans="1:17" s="32" customFormat="1" ht="35.25" customHeight="1" x14ac:dyDescent="0.25">
      <c r="A23" s="42" t="s">
        <v>9</v>
      </c>
      <c r="B23" s="43" t="s">
        <v>33</v>
      </c>
      <c r="C23" s="44" t="s">
        <v>34</v>
      </c>
      <c r="D23" s="43" t="s">
        <v>35</v>
      </c>
      <c r="E23" s="23" t="s">
        <v>36</v>
      </c>
      <c r="F23" s="42"/>
      <c r="G23" s="45" t="s">
        <v>14</v>
      </c>
      <c r="H23" s="46">
        <f>VLOOKUP(D23,[1]дойпак!$E$7:$S$217,15,0)</f>
        <v>25</v>
      </c>
      <c r="I23" s="45" t="s">
        <v>21</v>
      </c>
      <c r="J23" s="45" t="s">
        <v>37</v>
      </c>
      <c r="K23" s="143">
        <v>1166.9012499999999</v>
      </c>
      <c r="L23" s="115">
        <f t="shared" si="0"/>
        <v>46.676049999999996</v>
      </c>
      <c r="M23" s="26"/>
      <c r="N23" s="111">
        <f t="shared" si="1"/>
        <v>0</v>
      </c>
      <c r="Q23" s="117"/>
    </row>
    <row r="24" spans="1:17" s="32" customFormat="1" ht="36" customHeight="1" x14ac:dyDescent="0.25">
      <c r="A24" s="42" t="s">
        <v>9</v>
      </c>
      <c r="B24" s="43" t="s">
        <v>33</v>
      </c>
      <c r="C24" s="44" t="s">
        <v>38</v>
      </c>
      <c r="D24" s="43" t="s">
        <v>39</v>
      </c>
      <c r="E24" s="23" t="s">
        <v>40</v>
      </c>
      <c r="F24" s="42"/>
      <c r="G24" s="45" t="s">
        <v>14</v>
      </c>
      <c r="H24" s="46">
        <f>VLOOKUP(D24,[1]дойпак!$E$7:$S$217,15,0)</f>
        <v>25</v>
      </c>
      <c r="I24" s="45" t="s">
        <v>15</v>
      </c>
      <c r="J24" s="45" t="s">
        <v>37</v>
      </c>
      <c r="K24" s="143">
        <v>1311.1037500000002</v>
      </c>
      <c r="L24" s="115">
        <f t="shared" si="0"/>
        <v>52.444150000000008</v>
      </c>
      <c r="M24" s="26"/>
      <c r="N24" s="111">
        <f t="shared" si="1"/>
        <v>0</v>
      </c>
      <c r="Q24" s="117"/>
    </row>
    <row r="25" spans="1:17" s="32" customFormat="1" ht="36.75" customHeight="1" x14ac:dyDescent="0.25">
      <c r="A25" s="42" t="s">
        <v>9</v>
      </c>
      <c r="B25" s="43" t="s">
        <v>33</v>
      </c>
      <c r="C25" s="44" t="s">
        <v>41</v>
      </c>
      <c r="D25" s="43" t="s">
        <v>42</v>
      </c>
      <c r="E25" s="23" t="s">
        <v>43</v>
      </c>
      <c r="F25" s="42"/>
      <c r="G25" s="45" t="s">
        <v>44</v>
      </c>
      <c r="H25" s="46">
        <f>VLOOKUP(D25,[1]дойпак!$E$7:$S$217,15,0)</f>
        <v>25</v>
      </c>
      <c r="I25" s="45" t="s">
        <v>45</v>
      </c>
      <c r="J25" s="45" t="s">
        <v>37</v>
      </c>
      <c r="K25" s="143">
        <v>950.59750000000008</v>
      </c>
      <c r="L25" s="115">
        <f t="shared" si="0"/>
        <v>38.023900000000005</v>
      </c>
      <c r="M25" s="26"/>
      <c r="N25" s="111">
        <f t="shared" si="1"/>
        <v>0</v>
      </c>
      <c r="Q25" s="117"/>
    </row>
    <row r="26" spans="1:17" s="32" customFormat="1" ht="36.75" customHeight="1" x14ac:dyDescent="0.25">
      <c r="A26" s="42" t="s">
        <v>9</v>
      </c>
      <c r="B26" s="43" t="s">
        <v>33</v>
      </c>
      <c r="C26" s="44" t="s">
        <v>46</v>
      </c>
      <c r="D26" s="43" t="s">
        <v>47</v>
      </c>
      <c r="E26" s="23" t="s">
        <v>48</v>
      </c>
      <c r="F26" s="42"/>
      <c r="G26" s="45" t="s">
        <v>49</v>
      </c>
      <c r="H26" s="46">
        <f>VLOOKUP(D26,[1]дойпак!$E$7:$S$217,15,0)</f>
        <v>25</v>
      </c>
      <c r="I26" s="45" t="s">
        <v>50</v>
      </c>
      <c r="J26" s="45" t="s">
        <v>37</v>
      </c>
      <c r="K26" s="143">
        <v>950.59750000000008</v>
      </c>
      <c r="L26" s="115">
        <f t="shared" si="0"/>
        <v>38.023900000000005</v>
      </c>
      <c r="M26" s="26"/>
      <c r="N26" s="111">
        <f t="shared" si="1"/>
        <v>0</v>
      </c>
      <c r="Q26" s="117"/>
    </row>
    <row r="27" spans="1:17" s="32" customFormat="1" ht="41.25" customHeight="1" x14ac:dyDescent="0.25">
      <c r="A27" s="42" t="s">
        <v>9</v>
      </c>
      <c r="B27" s="43" t="s">
        <v>33</v>
      </c>
      <c r="C27" s="44" t="s">
        <v>277</v>
      </c>
      <c r="D27" s="43" t="s">
        <v>278</v>
      </c>
      <c r="E27" s="23" t="s">
        <v>279</v>
      </c>
      <c r="F27" s="42"/>
      <c r="G27" s="45" t="s">
        <v>49</v>
      </c>
      <c r="H27" s="46">
        <f>VLOOKUP(D27,[1]дойпак!$E$7:$S$217,15,0)</f>
        <v>25</v>
      </c>
      <c r="I27" s="45" t="s">
        <v>21</v>
      </c>
      <c r="J27" s="45" t="s">
        <v>37</v>
      </c>
      <c r="K27" s="143">
        <v>982.76575000000025</v>
      </c>
      <c r="L27" s="115">
        <f t="shared" si="0"/>
        <v>39.31063000000001</v>
      </c>
      <c r="M27" s="26"/>
      <c r="N27" s="111">
        <f t="shared" si="1"/>
        <v>0</v>
      </c>
      <c r="Q27" s="117"/>
    </row>
    <row r="28" spans="1:17" s="32" customFormat="1" ht="39" customHeight="1" x14ac:dyDescent="0.25">
      <c r="A28" s="42" t="s">
        <v>9</v>
      </c>
      <c r="B28" s="43" t="s">
        <v>33</v>
      </c>
      <c r="C28" s="44" t="s">
        <v>51</v>
      </c>
      <c r="D28" s="43" t="s">
        <v>52</v>
      </c>
      <c r="E28" s="23" t="s">
        <v>53</v>
      </c>
      <c r="F28" s="48"/>
      <c r="G28" s="45" t="s">
        <v>14</v>
      </c>
      <c r="H28" s="46">
        <f>VLOOKUP(D28,[1]дойпак!$E$7:$S$217,15,0)</f>
        <v>25</v>
      </c>
      <c r="I28" s="45" t="s">
        <v>54</v>
      </c>
      <c r="J28" s="45" t="s">
        <v>37</v>
      </c>
      <c r="K28" s="143">
        <v>1810.2662500000001</v>
      </c>
      <c r="L28" s="115">
        <f t="shared" si="0"/>
        <v>72.410650000000004</v>
      </c>
      <c r="M28" s="26"/>
      <c r="N28" s="111">
        <f t="shared" si="1"/>
        <v>0</v>
      </c>
      <c r="Q28" s="117"/>
    </row>
    <row r="29" spans="1:17" s="32" customFormat="1" ht="39" customHeight="1" x14ac:dyDescent="0.25">
      <c r="A29" s="42" t="s">
        <v>9</v>
      </c>
      <c r="B29" s="43" t="s">
        <v>55</v>
      </c>
      <c r="C29" s="44" t="s">
        <v>280</v>
      </c>
      <c r="D29" s="43" t="s">
        <v>281</v>
      </c>
      <c r="E29" s="23" t="s">
        <v>282</v>
      </c>
      <c r="F29" s="48"/>
      <c r="G29" s="45" t="s">
        <v>44</v>
      </c>
      <c r="H29" s="46">
        <f>VLOOKUP(D29,[1]дойпак!$E$7:$S$217,15,0)</f>
        <v>25</v>
      </c>
      <c r="I29" s="45" t="s">
        <v>50</v>
      </c>
      <c r="J29" s="45" t="s">
        <v>37</v>
      </c>
      <c r="K29" s="143">
        <v>802.23531249999996</v>
      </c>
      <c r="L29" s="115">
        <f t="shared" si="0"/>
        <v>32.089412500000002</v>
      </c>
      <c r="M29" s="26"/>
      <c r="N29" s="111">
        <f t="shared" si="1"/>
        <v>0</v>
      </c>
      <c r="Q29" s="117"/>
    </row>
    <row r="30" spans="1:17" s="32" customFormat="1" ht="39" customHeight="1" x14ac:dyDescent="0.25">
      <c r="A30" s="42" t="s">
        <v>9</v>
      </c>
      <c r="B30" s="43" t="s">
        <v>55</v>
      </c>
      <c r="C30" s="44" t="s">
        <v>283</v>
      </c>
      <c r="D30" s="43" t="s">
        <v>284</v>
      </c>
      <c r="E30" s="23" t="s">
        <v>285</v>
      </c>
      <c r="F30" s="48"/>
      <c r="G30" s="45" t="s">
        <v>49</v>
      </c>
      <c r="H30" s="46">
        <f>VLOOKUP(D30,[1]дойпак!$E$7:$S$217,15,0)</f>
        <v>25</v>
      </c>
      <c r="I30" s="45" t="s">
        <v>50</v>
      </c>
      <c r="J30" s="45" t="s">
        <v>37</v>
      </c>
      <c r="K30" s="143">
        <v>1169.1197499999998</v>
      </c>
      <c r="L30" s="115">
        <f t="shared" si="0"/>
        <v>46.764789999999991</v>
      </c>
      <c r="M30" s="26"/>
      <c r="N30" s="111">
        <f t="shared" si="1"/>
        <v>0</v>
      </c>
      <c r="Q30" s="117"/>
    </row>
    <row r="31" spans="1:17" s="32" customFormat="1" ht="39" customHeight="1" x14ac:dyDescent="0.25">
      <c r="A31" s="42" t="s">
        <v>9</v>
      </c>
      <c r="B31" s="43" t="s">
        <v>55</v>
      </c>
      <c r="C31" s="44" t="s">
        <v>56</v>
      </c>
      <c r="D31" s="49" t="s">
        <v>57</v>
      </c>
      <c r="E31" s="23" t="s">
        <v>58</v>
      </c>
      <c r="F31" s="48"/>
      <c r="G31" s="45" t="s">
        <v>29</v>
      </c>
      <c r="H31" s="46">
        <f>VLOOKUP(D31,[1]дойпак!$E$7:$S$217,15,0)</f>
        <v>25</v>
      </c>
      <c r="I31" s="45" t="s">
        <v>15</v>
      </c>
      <c r="J31" s="45" t="s">
        <v>37</v>
      </c>
      <c r="K31" s="143">
        <v>1349.9275</v>
      </c>
      <c r="L31" s="115">
        <f t="shared" si="0"/>
        <v>53.997100000000003</v>
      </c>
      <c r="M31" s="26"/>
      <c r="N31" s="111">
        <f t="shared" si="1"/>
        <v>0</v>
      </c>
      <c r="Q31" s="117"/>
    </row>
    <row r="32" spans="1:17" s="32" customFormat="1" ht="39" customHeight="1" x14ac:dyDescent="0.25">
      <c r="A32" s="42" t="s">
        <v>9</v>
      </c>
      <c r="B32" s="43" t="s">
        <v>55</v>
      </c>
      <c r="C32" s="44" t="s">
        <v>286</v>
      </c>
      <c r="D32" s="43" t="s">
        <v>287</v>
      </c>
      <c r="E32" s="23" t="s">
        <v>288</v>
      </c>
      <c r="F32" s="48"/>
      <c r="G32" s="45" t="s">
        <v>20</v>
      </c>
      <c r="H32" s="46">
        <f>VLOOKUP(D32,[1]дойпак!$E$7:$S$217,15,0)</f>
        <v>25</v>
      </c>
      <c r="I32" s="45" t="s">
        <v>50</v>
      </c>
      <c r="J32" s="45" t="s">
        <v>37</v>
      </c>
      <c r="K32" s="143">
        <v>982.76575000000025</v>
      </c>
      <c r="L32" s="115">
        <f t="shared" si="0"/>
        <v>39.31063000000001</v>
      </c>
      <c r="M32" s="26"/>
      <c r="N32" s="111">
        <f t="shared" si="1"/>
        <v>0</v>
      </c>
      <c r="Q32" s="117"/>
    </row>
    <row r="33" spans="1:17" s="32" customFormat="1" ht="39" customHeight="1" x14ac:dyDescent="0.25">
      <c r="A33" s="42" t="s">
        <v>9</v>
      </c>
      <c r="B33" s="43" t="s">
        <v>55</v>
      </c>
      <c r="C33" s="44" t="s">
        <v>59</v>
      </c>
      <c r="D33" s="43" t="s">
        <v>60</v>
      </c>
      <c r="E33" s="23" t="s">
        <v>61</v>
      </c>
      <c r="F33" s="48"/>
      <c r="G33" s="45" t="s">
        <v>25</v>
      </c>
      <c r="H33" s="46">
        <f>VLOOKUP(D33,[1]дойпак!$E$7:$S$217,15,0)</f>
        <v>25</v>
      </c>
      <c r="I33" s="45" t="s">
        <v>50</v>
      </c>
      <c r="J33" s="45" t="s">
        <v>37</v>
      </c>
      <c r="K33" s="143">
        <v>2048.7550000000001</v>
      </c>
      <c r="L33" s="115">
        <f t="shared" si="0"/>
        <v>81.950200000000009</v>
      </c>
      <c r="M33" s="26"/>
      <c r="N33" s="111">
        <f t="shared" si="1"/>
        <v>0</v>
      </c>
      <c r="Q33" s="117"/>
    </row>
    <row r="34" spans="1:17" s="32" customFormat="1" ht="39" customHeight="1" x14ac:dyDescent="0.25">
      <c r="A34" s="42" t="s">
        <v>9</v>
      </c>
      <c r="B34" s="43" t="s">
        <v>33</v>
      </c>
      <c r="C34" s="44" t="s">
        <v>62</v>
      </c>
      <c r="D34" s="43" t="s">
        <v>63</v>
      </c>
      <c r="E34" s="23" t="s">
        <v>64</v>
      </c>
      <c r="F34" s="48"/>
      <c r="G34" s="45" t="s">
        <v>14</v>
      </c>
      <c r="H34" s="46">
        <f>VLOOKUP(D34,[1]дойпак!$E$7:$S$217,15,0)</f>
        <v>25</v>
      </c>
      <c r="I34" s="45" t="s">
        <v>65</v>
      </c>
      <c r="J34" s="45" t="s">
        <v>37</v>
      </c>
      <c r="K34" s="143">
        <v>2226.2349999999997</v>
      </c>
      <c r="L34" s="115">
        <f t="shared" si="0"/>
        <v>89.049399999999991</v>
      </c>
      <c r="M34" s="26"/>
      <c r="N34" s="111">
        <f t="shared" si="1"/>
        <v>0</v>
      </c>
      <c r="Q34" s="117"/>
    </row>
    <row r="35" spans="1:17" s="32" customFormat="1" ht="36.75" customHeight="1" x14ac:dyDescent="0.25">
      <c r="A35" s="42" t="s">
        <v>9</v>
      </c>
      <c r="B35" s="43" t="s">
        <v>33</v>
      </c>
      <c r="C35" s="44" t="s">
        <v>66</v>
      </c>
      <c r="D35" s="49" t="s">
        <v>67</v>
      </c>
      <c r="E35" s="23" t="s">
        <v>68</v>
      </c>
      <c r="F35" s="25"/>
      <c r="G35" s="45" t="s">
        <v>44</v>
      </c>
      <c r="H35" s="46">
        <f>VLOOKUP(D35,[1]дойпак!$E$7:$S$217,15,0)</f>
        <v>25</v>
      </c>
      <c r="I35" s="45" t="s">
        <v>65</v>
      </c>
      <c r="J35" s="45" t="s">
        <v>37</v>
      </c>
      <c r="K35" s="143">
        <v>2226.2349999999997</v>
      </c>
      <c r="L35" s="115">
        <f t="shared" si="0"/>
        <v>89.049399999999991</v>
      </c>
      <c r="M35" s="26"/>
      <c r="N35" s="111">
        <f t="shared" si="1"/>
        <v>0</v>
      </c>
      <c r="Q35" s="117"/>
    </row>
    <row r="36" spans="1:17" s="32" customFormat="1" ht="36.75" customHeight="1" x14ac:dyDescent="0.25">
      <c r="A36" s="42" t="s">
        <v>9</v>
      </c>
      <c r="B36" s="43" t="s">
        <v>33</v>
      </c>
      <c r="C36" s="44" t="s">
        <v>289</v>
      </c>
      <c r="D36" s="43" t="s">
        <v>290</v>
      </c>
      <c r="E36" s="23" t="s">
        <v>291</v>
      </c>
      <c r="F36" s="25"/>
      <c r="G36" s="45" t="s">
        <v>14</v>
      </c>
      <c r="H36" s="46">
        <f>VLOOKUP(D36,[1]дойпак!$E$7:$S$217,15,0)</f>
        <v>25</v>
      </c>
      <c r="I36" s="45" t="s">
        <v>65</v>
      </c>
      <c r="J36" s="45" t="s">
        <v>37</v>
      </c>
      <c r="K36" s="143">
        <v>2333.8322499999999</v>
      </c>
      <c r="L36" s="115">
        <f t="shared" si="0"/>
        <v>93.353290000000001</v>
      </c>
      <c r="M36" s="26"/>
      <c r="N36" s="111">
        <f t="shared" si="1"/>
        <v>0</v>
      </c>
      <c r="Q36" s="117"/>
    </row>
    <row r="37" spans="1:17" s="32" customFormat="1" ht="31.5" customHeight="1" x14ac:dyDescent="0.25">
      <c r="A37" s="42" t="s">
        <v>9</v>
      </c>
      <c r="B37" s="43" t="s">
        <v>33</v>
      </c>
      <c r="C37" s="44" t="s">
        <v>69</v>
      </c>
      <c r="D37" s="43" t="s">
        <v>70</v>
      </c>
      <c r="E37" s="23" t="s">
        <v>71</v>
      </c>
      <c r="F37" s="25"/>
      <c r="G37" s="45" t="s">
        <v>49</v>
      </c>
      <c r="H37" s="46">
        <f>VLOOKUP(D37,[1]дойпак!$E$7:$S$217,15,0)</f>
        <v>25</v>
      </c>
      <c r="I37" s="45" t="s">
        <v>65</v>
      </c>
      <c r="J37" s="45" t="s">
        <v>37</v>
      </c>
      <c r="K37" s="143">
        <v>1427.5750000000003</v>
      </c>
      <c r="L37" s="115">
        <f t="shared" si="0"/>
        <v>57.103000000000009</v>
      </c>
      <c r="M37" s="26"/>
      <c r="N37" s="111">
        <f t="shared" si="1"/>
        <v>0</v>
      </c>
      <c r="Q37" s="117"/>
    </row>
    <row r="38" spans="1:17" s="32" customFormat="1" ht="16.5" x14ac:dyDescent="0.25">
      <c r="A38" s="124" t="s">
        <v>72</v>
      </c>
      <c r="B38" s="125"/>
      <c r="C38" s="125"/>
      <c r="D38" s="125"/>
      <c r="E38" s="125"/>
      <c r="F38" s="125"/>
      <c r="G38" s="124" t="s">
        <v>72</v>
      </c>
      <c r="H38" s="125"/>
      <c r="I38" s="125"/>
      <c r="J38" s="125"/>
      <c r="K38" s="125"/>
      <c r="L38" s="125"/>
      <c r="M38" s="125"/>
      <c r="N38" s="126"/>
    </row>
    <row r="39" spans="1:17" s="38" customFormat="1" ht="31.5" customHeight="1" x14ac:dyDescent="0.25">
      <c r="A39" s="50" t="s">
        <v>73</v>
      </c>
      <c r="B39" s="51"/>
      <c r="C39" s="34" t="s">
        <v>74</v>
      </c>
      <c r="D39" s="35" t="s">
        <v>75</v>
      </c>
      <c r="E39" s="23" t="s">
        <v>76</v>
      </c>
      <c r="F39" s="50"/>
      <c r="G39" s="45" t="s">
        <v>77</v>
      </c>
      <c r="H39" s="46">
        <f>VLOOKUP(D39,[1]дойпак!$E$7:$S$217,15,0)</f>
        <v>60</v>
      </c>
      <c r="I39" s="45" t="s">
        <v>15</v>
      </c>
      <c r="J39" s="45" t="s">
        <v>78</v>
      </c>
      <c r="K39" s="143">
        <v>779.48400000000004</v>
      </c>
      <c r="L39" s="115">
        <f t="shared" ref="L39:L82" si="2">K39/H39</f>
        <v>12.991400000000001</v>
      </c>
      <c r="M39" s="26"/>
      <c r="N39" s="111">
        <f t="shared" ref="N39:N82" si="3">K39*M39</f>
        <v>0</v>
      </c>
      <c r="O39" s="32"/>
      <c r="P39" s="32"/>
      <c r="Q39" s="117"/>
    </row>
    <row r="40" spans="1:17" s="38" customFormat="1" ht="31.5" customHeight="1" x14ac:dyDescent="0.25">
      <c r="A40" s="50" t="s">
        <v>73</v>
      </c>
      <c r="B40" s="51"/>
      <c r="C40" s="34" t="s">
        <v>292</v>
      </c>
      <c r="D40" s="35" t="s">
        <v>293</v>
      </c>
      <c r="E40" s="23" t="s">
        <v>294</v>
      </c>
      <c r="F40" s="50"/>
      <c r="G40" s="45" t="s">
        <v>44</v>
      </c>
      <c r="H40" s="46">
        <f>VLOOKUP(D40,[1]дойпак!$E$7:$S$217,15,0)</f>
        <v>60</v>
      </c>
      <c r="I40" s="45" t="s">
        <v>21</v>
      </c>
      <c r="J40" s="45" t="s">
        <v>16</v>
      </c>
      <c r="K40" s="143">
        <v>843.3768</v>
      </c>
      <c r="L40" s="115">
        <f t="shared" si="2"/>
        <v>14.056279999999999</v>
      </c>
      <c r="M40" s="26"/>
      <c r="N40" s="111">
        <f t="shared" si="3"/>
        <v>0</v>
      </c>
      <c r="O40" s="32"/>
      <c r="P40" s="32"/>
      <c r="Q40" s="117"/>
    </row>
    <row r="41" spans="1:17" s="38" customFormat="1" ht="31.5" customHeight="1" x14ac:dyDescent="0.25">
      <c r="A41" s="50" t="s">
        <v>73</v>
      </c>
      <c r="B41" s="51"/>
      <c r="C41" s="34" t="s">
        <v>83</v>
      </c>
      <c r="D41" s="35" t="s">
        <v>84</v>
      </c>
      <c r="E41" s="23" t="s">
        <v>85</v>
      </c>
      <c r="F41" s="50"/>
      <c r="G41" s="45" t="s">
        <v>86</v>
      </c>
      <c r="H41" s="46">
        <f>VLOOKUP(D41,[1]дойпак!$E$7:$S$217,15,0)</f>
        <v>60</v>
      </c>
      <c r="I41" s="45" t="s">
        <v>21</v>
      </c>
      <c r="J41" s="45" t="s">
        <v>16</v>
      </c>
      <c r="K41" s="143">
        <v>1098.9479999999999</v>
      </c>
      <c r="L41" s="115">
        <f t="shared" si="2"/>
        <v>18.315799999999999</v>
      </c>
      <c r="M41" s="26"/>
      <c r="N41" s="111">
        <f t="shared" si="3"/>
        <v>0</v>
      </c>
      <c r="O41" s="32"/>
      <c r="P41" s="32"/>
      <c r="Q41" s="117"/>
    </row>
    <row r="42" spans="1:17" s="38" customFormat="1" ht="31.5" customHeight="1" x14ac:dyDescent="0.25">
      <c r="A42" s="50" t="s">
        <v>73</v>
      </c>
      <c r="B42" s="51"/>
      <c r="C42" s="34" t="s">
        <v>295</v>
      </c>
      <c r="D42" s="35" t="s">
        <v>296</v>
      </c>
      <c r="E42" s="23" t="s">
        <v>297</v>
      </c>
      <c r="F42" s="50"/>
      <c r="G42" s="45" t="s">
        <v>96</v>
      </c>
      <c r="H42" s="46">
        <f>VLOOKUP(D42,[1]дойпак!$E$7:$S$217,15,0)</f>
        <v>60</v>
      </c>
      <c r="I42" s="45" t="s">
        <v>21</v>
      </c>
      <c r="J42" s="45" t="s">
        <v>16</v>
      </c>
      <c r="K42" s="143">
        <v>1192.7905499999999</v>
      </c>
      <c r="L42" s="115">
        <f t="shared" si="2"/>
        <v>19.879842499999999</v>
      </c>
      <c r="M42" s="26"/>
      <c r="N42" s="111">
        <f t="shared" si="3"/>
        <v>0</v>
      </c>
      <c r="O42" s="32"/>
      <c r="P42" s="32"/>
      <c r="Q42" s="117"/>
    </row>
    <row r="43" spans="1:17" s="38" customFormat="1" ht="31.5" customHeight="1" x14ac:dyDescent="0.25">
      <c r="A43" s="50" t="s">
        <v>73</v>
      </c>
      <c r="B43" s="51"/>
      <c r="C43" s="34" t="s">
        <v>87</v>
      </c>
      <c r="D43" s="35" t="s">
        <v>88</v>
      </c>
      <c r="E43" s="23" t="s">
        <v>89</v>
      </c>
      <c r="F43" s="50"/>
      <c r="G43" s="45" t="s">
        <v>29</v>
      </c>
      <c r="H43" s="46">
        <f>VLOOKUP(D43,[1]дойпак!$E$7:$S$217,15,0)</f>
        <v>60</v>
      </c>
      <c r="I43" s="45" t="s">
        <v>21</v>
      </c>
      <c r="J43" s="45" t="s">
        <v>78</v>
      </c>
      <c r="K43" s="143">
        <v>872.66100000000006</v>
      </c>
      <c r="L43" s="115">
        <f t="shared" si="2"/>
        <v>14.544350000000001</v>
      </c>
      <c r="M43" s="26"/>
      <c r="N43" s="111">
        <f t="shared" si="3"/>
        <v>0</v>
      </c>
      <c r="O43" s="32"/>
      <c r="P43" s="32"/>
      <c r="Q43" s="117"/>
    </row>
    <row r="44" spans="1:17" s="38" customFormat="1" ht="31.5" customHeight="1" x14ac:dyDescent="0.25">
      <c r="A44" s="50" t="s">
        <v>73</v>
      </c>
      <c r="B44" s="51"/>
      <c r="C44" s="34" t="s">
        <v>298</v>
      </c>
      <c r="D44" s="35" t="s">
        <v>299</v>
      </c>
      <c r="E44" s="23" t="s">
        <v>300</v>
      </c>
      <c r="F44" s="50"/>
      <c r="G44" s="45" t="s">
        <v>86</v>
      </c>
      <c r="H44" s="46">
        <f>VLOOKUP(D44,[1]дойпак!$E$7:$S$217,15,0)</f>
        <v>60</v>
      </c>
      <c r="I44" s="45" t="s">
        <v>50</v>
      </c>
      <c r="J44" s="45" t="s">
        <v>16</v>
      </c>
      <c r="K44" s="143">
        <v>1192.7905499999999</v>
      </c>
      <c r="L44" s="115">
        <f t="shared" si="2"/>
        <v>19.879842499999999</v>
      </c>
      <c r="M44" s="26"/>
      <c r="N44" s="111">
        <f t="shared" si="3"/>
        <v>0</v>
      </c>
      <c r="O44" s="32"/>
      <c r="P44" s="32"/>
      <c r="Q44" s="117"/>
    </row>
    <row r="45" spans="1:17" s="38" customFormat="1" ht="31.5" customHeight="1" x14ac:dyDescent="0.25">
      <c r="A45" s="50" t="s">
        <v>73</v>
      </c>
      <c r="B45" s="51"/>
      <c r="C45" s="34" t="s">
        <v>301</v>
      </c>
      <c r="D45" s="35" t="s">
        <v>302</v>
      </c>
      <c r="E45" s="23" t="s">
        <v>303</v>
      </c>
      <c r="F45" s="50"/>
      <c r="G45" s="45" t="s">
        <v>304</v>
      </c>
      <c r="H45" s="46">
        <f>VLOOKUP(D45,[1]дойпак!$E$7:$S$217,15,0)</f>
        <v>60</v>
      </c>
      <c r="I45" s="45" t="s">
        <v>50</v>
      </c>
      <c r="J45" s="45" t="s">
        <v>16</v>
      </c>
      <c r="K45" s="143">
        <v>1192.7905499999999</v>
      </c>
      <c r="L45" s="115">
        <f t="shared" si="2"/>
        <v>19.879842499999999</v>
      </c>
      <c r="M45" s="26"/>
      <c r="N45" s="111">
        <f t="shared" si="3"/>
        <v>0</v>
      </c>
      <c r="O45" s="32"/>
      <c r="P45" s="32"/>
      <c r="Q45" s="117"/>
    </row>
    <row r="46" spans="1:17" s="38" customFormat="1" ht="31.5" customHeight="1" x14ac:dyDescent="0.25">
      <c r="A46" s="50" t="s">
        <v>73</v>
      </c>
      <c r="B46" s="51"/>
      <c r="C46" s="34" t="s">
        <v>305</v>
      </c>
      <c r="D46" s="35" t="s">
        <v>306</v>
      </c>
      <c r="E46" s="23" t="s">
        <v>307</v>
      </c>
      <c r="F46" s="50"/>
      <c r="G46" s="45" t="s">
        <v>14</v>
      </c>
      <c r="H46" s="46">
        <f>VLOOKUP(D46,[1]дойпак!$E$7:$S$217,15,0)</f>
        <v>60</v>
      </c>
      <c r="I46" s="45" t="s">
        <v>50</v>
      </c>
      <c r="J46" s="45" t="s">
        <v>78</v>
      </c>
      <c r="K46" s="143">
        <v>885.30644999999981</v>
      </c>
      <c r="L46" s="115">
        <f t="shared" si="2"/>
        <v>14.755107499999998</v>
      </c>
      <c r="M46" s="26"/>
      <c r="N46" s="111">
        <f t="shared" si="3"/>
        <v>0</v>
      </c>
      <c r="O46" s="32"/>
      <c r="P46" s="32"/>
      <c r="Q46" s="117"/>
    </row>
    <row r="47" spans="1:17" s="38" customFormat="1" ht="31.5" customHeight="1" x14ac:dyDescent="0.25">
      <c r="A47" s="50" t="s">
        <v>73</v>
      </c>
      <c r="B47" s="51"/>
      <c r="C47" s="34" t="s">
        <v>79</v>
      </c>
      <c r="D47" s="35" t="s">
        <v>80</v>
      </c>
      <c r="E47" s="23" t="s">
        <v>81</v>
      </c>
      <c r="F47" s="50"/>
      <c r="G47" s="45" t="s">
        <v>82</v>
      </c>
      <c r="H47" s="46">
        <f>VLOOKUP(D47,[1]дойпак!$E$7:$S$217,15,0)</f>
        <v>60</v>
      </c>
      <c r="I47" s="45" t="s">
        <v>21</v>
      </c>
      <c r="J47" s="45" t="s">
        <v>16</v>
      </c>
      <c r="K47" s="143">
        <v>1218.7470000000001</v>
      </c>
      <c r="L47" s="115">
        <f t="shared" si="2"/>
        <v>20.312450000000002</v>
      </c>
      <c r="M47" s="26"/>
      <c r="N47" s="111">
        <f t="shared" si="3"/>
        <v>0</v>
      </c>
      <c r="O47" s="32"/>
      <c r="P47" s="32"/>
      <c r="Q47" s="117"/>
    </row>
    <row r="48" spans="1:17" s="38" customFormat="1" ht="31.5" customHeight="1" x14ac:dyDescent="0.25">
      <c r="A48" s="50" t="s">
        <v>73</v>
      </c>
      <c r="B48" s="51"/>
      <c r="C48" s="34" t="s">
        <v>90</v>
      </c>
      <c r="D48" s="35" t="s">
        <v>91</v>
      </c>
      <c r="E48" s="23" t="s">
        <v>92</v>
      </c>
      <c r="F48" s="50"/>
      <c r="G48" s="45" t="s">
        <v>20</v>
      </c>
      <c r="H48" s="46">
        <f>VLOOKUP(D48,[1]дойпак!$E$7:$S$217,15,0)</f>
        <v>60</v>
      </c>
      <c r="I48" s="45" t="s">
        <v>21</v>
      </c>
      <c r="J48" s="45" t="s">
        <v>16</v>
      </c>
      <c r="K48" s="143">
        <v>979.149</v>
      </c>
      <c r="L48" s="115">
        <f t="shared" si="2"/>
        <v>16.31915</v>
      </c>
      <c r="M48" s="26"/>
      <c r="N48" s="111">
        <f t="shared" si="3"/>
        <v>0</v>
      </c>
      <c r="O48" s="32"/>
      <c r="P48" s="32"/>
      <c r="Q48" s="117"/>
    </row>
    <row r="49" spans="1:17" s="38" customFormat="1" ht="31.5" customHeight="1" x14ac:dyDescent="0.25">
      <c r="A49" s="50" t="s">
        <v>73</v>
      </c>
      <c r="B49" s="51"/>
      <c r="C49" s="34" t="s">
        <v>93</v>
      </c>
      <c r="D49" s="35" t="s">
        <v>94</v>
      </c>
      <c r="E49" s="23" t="s">
        <v>95</v>
      </c>
      <c r="F49" s="50"/>
      <c r="G49" s="45" t="s">
        <v>96</v>
      </c>
      <c r="H49" s="46">
        <f>VLOOKUP(D49,[1]дойпак!$E$7:$S$217,15,0)</f>
        <v>60</v>
      </c>
      <c r="I49" s="45" t="s">
        <v>15</v>
      </c>
      <c r="J49" s="45" t="s">
        <v>16</v>
      </c>
      <c r="K49" s="143">
        <v>979.149</v>
      </c>
      <c r="L49" s="115">
        <f t="shared" si="2"/>
        <v>16.31915</v>
      </c>
      <c r="M49" s="26"/>
      <c r="N49" s="111">
        <f t="shared" si="3"/>
        <v>0</v>
      </c>
      <c r="O49" s="32"/>
      <c r="P49" s="32"/>
      <c r="Q49" s="117"/>
    </row>
    <row r="50" spans="1:17" s="38" customFormat="1" ht="31.5" customHeight="1" x14ac:dyDescent="0.25">
      <c r="A50" s="50" t="s">
        <v>73</v>
      </c>
      <c r="B50" s="51"/>
      <c r="C50" s="34" t="s">
        <v>97</v>
      </c>
      <c r="D50" s="35" t="s">
        <v>98</v>
      </c>
      <c r="E50" s="23" t="s">
        <v>99</v>
      </c>
      <c r="F50" s="50"/>
      <c r="G50" s="45" t="s">
        <v>14</v>
      </c>
      <c r="H50" s="46">
        <f>VLOOKUP(D50,[1]дойпак!$E$7:$S$217,15,0)</f>
        <v>60</v>
      </c>
      <c r="I50" s="45" t="s">
        <v>15</v>
      </c>
      <c r="J50" s="45" t="s">
        <v>16</v>
      </c>
      <c r="K50" s="143">
        <v>979.149</v>
      </c>
      <c r="L50" s="115">
        <f t="shared" si="2"/>
        <v>16.31915</v>
      </c>
      <c r="M50" s="26"/>
      <c r="N50" s="111">
        <f t="shared" si="3"/>
        <v>0</v>
      </c>
      <c r="O50" s="32"/>
      <c r="P50" s="32"/>
      <c r="Q50" s="117"/>
    </row>
    <row r="51" spans="1:17" s="38" customFormat="1" ht="31.5" customHeight="1" x14ac:dyDescent="0.25">
      <c r="A51" s="50" t="s">
        <v>73</v>
      </c>
      <c r="B51" s="51"/>
      <c r="C51" s="34" t="s">
        <v>100</v>
      </c>
      <c r="D51" s="35" t="s">
        <v>101</v>
      </c>
      <c r="E51" s="23" t="s">
        <v>102</v>
      </c>
      <c r="F51" s="50"/>
      <c r="G51" s="45" t="s">
        <v>103</v>
      </c>
      <c r="H51" s="46">
        <f>VLOOKUP(D51,[1]дойпак!$E$7:$S$217,15,0)</f>
        <v>60</v>
      </c>
      <c r="I51" s="45" t="s">
        <v>50</v>
      </c>
      <c r="J51" s="45" t="s">
        <v>16</v>
      </c>
      <c r="K51" s="143">
        <v>1165.5030000000002</v>
      </c>
      <c r="L51" s="115">
        <f t="shared" si="2"/>
        <v>19.425050000000002</v>
      </c>
      <c r="M51" s="26"/>
      <c r="N51" s="111">
        <f t="shared" si="3"/>
        <v>0</v>
      </c>
      <c r="O51" s="32"/>
      <c r="P51" s="32"/>
      <c r="Q51" s="117"/>
    </row>
    <row r="52" spans="1:17" s="38" customFormat="1" ht="31.5" customHeight="1" x14ac:dyDescent="0.25">
      <c r="A52" s="50" t="s">
        <v>73</v>
      </c>
      <c r="B52" s="51"/>
      <c r="C52" s="34" t="s">
        <v>104</v>
      </c>
      <c r="D52" s="35" t="s">
        <v>105</v>
      </c>
      <c r="E52" s="23" t="s">
        <v>106</v>
      </c>
      <c r="F52" s="50"/>
      <c r="G52" s="45" t="s">
        <v>20</v>
      </c>
      <c r="H52" s="46">
        <f>VLOOKUP(D52,[1]дойпак!$E$7:$S$217,15,0)</f>
        <v>60</v>
      </c>
      <c r="I52" s="45" t="s">
        <v>50</v>
      </c>
      <c r="J52" s="45" t="s">
        <v>16</v>
      </c>
      <c r="K52" s="143">
        <v>872.66100000000006</v>
      </c>
      <c r="L52" s="115">
        <f t="shared" si="2"/>
        <v>14.544350000000001</v>
      </c>
      <c r="M52" s="26"/>
      <c r="N52" s="111">
        <f t="shared" si="3"/>
        <v>0</v>
      </c>
      <c r="O52" s="32"/>
      <c r="P52" s="32"/>
      <c r="Q52" s="117"/>
    </row>
    <row r="53" spans="1:17" s="38" customFormat="1" ht="31.5" customHeight="1" x14ac:dyDescent="0.25">
      <c r="A53" s="50" t="s">
        <v>73</v>
      </c>
      <c r="B53" s="51"/>
      <c r="C53" s="34" t="s">
        <v>308</v>
      </c>
      <c r="D53" s="35" t="s">
        <v>309</v>
      </c>
      <c r="E53" s="23" t="s">
        <v>310</v>
      </c>
      <c r="F53" s="50"/>
      <c r="G53" s="45" t="s">
        <v>150</v>
      </c>
      <c r="H53" s="46">
        <f>VLOOKUP(D53,[1]дойпак!$E$7:$S$217,15,0)</f>
        <v>60</v>
      </c>
      <c r="I53" s="45" t="s">
        <v>15</v>
      </c>
      <c r="J53" s="45" t="s">
        <v>78</v>
      </c>
      <c r="K53" s="143">
        <v>1108.9312500000001</v>
      </c>
      <c r="L53" s="115">
        <f t="shared" si="2"/>
        <v>18.482187500000002</v>
      </c>
      <c r="M53" s="26"/>
      <c r="N53" s="111">
        <f t="shared" si="3"/>
        <v>0</v>
      </c>
      <c r="O53" s="32"/>
      <c r="P53" s="32"/>
      <c r="Q53" s="117"/>
    </row>
    <row r="54" spans="1:17" s="38" customFormat="1" ht="31.5" customHeight="1" x14ac:dyDescent="0.25">
      <c r="A54" s="50" t="s">
        <v>73</v>
      </c>
      <c r="B54" s="51"/>
      <c r="C54" s="34" t="s">
        <v>107</v>
      </c>
      <c r="D54" s="35" t="s">
        <v>108</v>
      </c>
      <c r="E54" s="23" t="s">
        <v>109</v>
      </c>
      <c r="F54" s="50"/>
      <c r="G54" s="45" t="s">
        <v>49</v>
      </c>
      <c r="H54" s="46">
        <f>VLOOKUP(D54,[1]дойпак!$E$7:$S$217,15,0)</f>
        <v>60</v>
      </c>
      <c r="I54" s="45" t="s">
        <v>50</v>
      </c>
      <c r="J54" s="45" t="s">
        <v>78</v>
      </c>
      <c r="K54" s="143">
        <v>606.44100000000003</v>
      </c>
      <c r="L54" s="115">
        <f t="shared" si="2"/>
        <v>10.10735</v>
      </c>
      <c r="M54" s="26"/>
      <c r="N54" s="111">
        <f t="shared" si="3"/>
        <v>0</v>
      </c>
      <c r="O54" s="32"/>
      <c r="P54" s="32"/>
      <c r="Q54" s="117"/>
    </row>
    <row r="55" spans="1:17" s="38" customFormat="1" ht="31.5" customHeight="1" x14ac:dyDescent="0.25">
      <c r="A55" s="50" t="s">
        <v>73</v>
      </c>
      <c r="B55" s="51"/>
      <c r="C55" s="34" t="s">
        <v>311</v>
      </c>
      <c r="D55" s="35" t="s">
        <v>312</v>
      </c>
      <c r="E55" s="23" t="s">
        <v>313</v>
      </c>
      <c r="F55" s="50"/>
      <c r="G55" s="45" t="s">
        <v>49</v>
      </c>
      <c r="H55" s="46">
        <f>VLOOKUP(D55,[1]дойпак!$E$7:$S$217,15,0)</f>
        <v>60</v>
      </c>
      <c r="I55" s="45" t="s">
        <v>50</v>
      </c>
      <c r="J55" s="45" t="s">
        <v>78</v>
      </c>
      <c r="K55" s="143">
        <v>605.77545000000009</v>
      </c>
      <c r="L55" s="115">
        <f t="shared" si="2"/>
        <v>10.096257500000002</v>
      </c>
      <c r="M55" s="26"/>
      <c r="N55" s="111">
        <f t="shared" si="3"/>
        <v>0</v>
      </c>
      <c r="O55" s="32"/>
      <c r="P55" s="32"/>
      <c r="Q55" s="117"/>
    </row>
    <row r="56" spans="1:17" s="38" customFormat="1" ht="31.5" customHeight="1" x14ac:dyDescent="0.25">
      <c r="A56" s="50" t="s">
        <v>73</v>
      </c>
      <c r="B56" s="51"/>
      <c r="C56" s="34" t="s">
        <v>314</v>
      </c>
      <c r="D56" s="35" t="s">
        <v>315</v>
      </c>
      <c r="E56" s="23" t="s">
        <v>316</v>
      </c>
      <c r="F56" s="50"/>
      <c r="G56" s="45" t="s">
        <v>317</v>
      </c>
      <c r="H56" s="46">
        <f>VLOOKUP(D56,[1]дойпак!$E$7:$S$217,15,0)</f>
        <v>60</v>
      </c>
      <c r="I56" s="45" t="s">
        <v>50</v>
      </c>
      <c r="J56" s="45" t="s">
        <v>16</v>
      </c>
      <c r="K56" s="143">
        <v>1192.7905499999999</v>
      </c>
      <c r="L56" s="115">
        <f t="shared" si="2"/>
        <v>19.879842499999999</v>
      </c>
      <c r="M56" s="26"/>
      <c r="N56" s="111">
        <f t="shared" si="3"/>
        <v>0</v>
      </c>
      <c r="O56" s="32"/>
      <c r="P56" s="32"/>
      <c r="Q56" s="117"/>
    </row>
    <row r="57" spans="1:17" s="38" customFormat="1" ht="31.5" customHeight="1" x14ac:dyDescent="0.25">
      <c r="A57" s="50" t="s">
        <v>73</v>
      </c>
      <c r="B57" s="51"/>
      <c r="C57" s="34" t="s">
        <v>110</v>
      </c>
      <c r="D57" s="35" t="s">
        <v>111</v>
      </c>
      <c r="E57" s="23" t="s">
        <v>112</v>
      </c>
      <c r="F57" s="50"/>
      <c r="G57" s="45" t="s">
        <v>20</v>
      </c>
      <c r="H57" s="46">
        <f>VLOOKUP(D57,[1]дойпак!$E$7:$S$217,15,0)</f>
        <v>60</v>
      </c>
      <c r="I57" s="45" t="s">
        <v>50</v>
      </c>
      <c r="J57" s="45" t="s">
        <v>78</v>
      </c>
      <c r="K57" s="143">
        <v>606.44100000000003</v>
      </c>
      <c r="L57" s="115">
        <f t="shared" si="2"/>
        <v>10.10735</v>
      </c>
      <c r="M57" s="26"/>
      <c r="N57" s="111">
        <f t="shared" si="3"/>
        <v>0</v>
      </c>
      <c r="O57" s="32"/>
      <c r="P57" s="32"/>
      <c r="Q57" s="117"/>
    </row>
    <row r="58" spans="1:17" s="38" customFormat="1" ht="31.5" customHeight="1" x14ac:dyDescent="0.25">
      <c r="A58" s="50" t="s">
        <v>73</v>
      </c>
      <c r="B58" s="51"/>
      <c r="C58" s="34" t="s">
        <v>113</v>
      </c>
      <c r="D58" s="35" t="s">
        <v>114</v>
      </c>
      <c r="E58" s="23" t="s">
        <v>115</v>
      </c>
      <c r="F58" s="50"/>
      <c r="G58" s="45" t="s">
        <v>86</v>
      </c>
      <c r="H58" s="46">
        <f>VLOOKUP(D58,[1]дойпак!$E$7:$S$217,15,0)</f>
        <v>60</v>
      </c>
      <c r="I58" s="45" t="s">
        <v>15</v>
      </c>
      <c r="J58" s="45" t="s">
        <v>16</v>
      </c>
      <c r="K58" s="143">
        <v>1165.5030000000002</v>
      </c>
      <c r="L58" s="115">
        <f t="shared" si="2"/>
        <v>19.425050000000002</v>
      </c>
      <c r="M58" s="26"/>
      <c r="N58" s="111">
        <f t="shared" si="3"/>
        <v>0</v>
      </c>
      <c r="O58" s="32"/>
      <c r="P58" s="32"/>
      <c r="Q58" s="117"/>
    </row>
    <row r="59" spans="1:17" s="38" customFormat="1" ht="31.5" customHeight="1" x14ac:dyDescent="0.25">
      <c r="A59" s="50" t="s">
        <v>73</v>
      </c>
      <c r="B59" s="51"/>
      <c r="C59" s="34" t="s">
        <v>116</v>
      </c>
      <c r="D59" s="35" t="s">
        <v>117</v>
      </c>
      <c r="E59" s="23" t="s">
        <v>118</v>
      </c>
      <c r="F59" s="50"/>
      <c r="G59" s="45" t="s">
        <v>119</v>
      </c>
      <c r="H59" s="46">
        <f>VLOOKUP(D59,[1]дойпак!$E$7:$S$217,15,0)</f>
        <v>60</v>
      </c>
      <c r="I59" s="45" t="s">
        <v>50</v>
      </c>
      <c r="J59" s="45" t="s">
        <v>78</v>
      </c>
      <c r="K59" s="143">
        <v>619.75199999999995</v>
      </c>
      <c r="L59" s="115">
        <f t="shared" si="2"/>
        <v>10.329199999999998</v>
      </c>
      <c r="M59" s="26"/>
      <c r="N59" s="111">
        <f t="shared" si="3"/>
        <v>0</v>
      </c>
      <c r="O59" s="32"/>
      <c r="P59" s="32"/>
      <c r="Q59" s="117"/>
    </row>
    <row r="60" spans="1:17" s="38" customFormat="1" ht="31.5" customHeight="1" x14ac:dyDescent="0.25">
      <c r="A60" s="50" t="s">
        <v>73</v>
      </c>
      <c r="B60" s="51"/>
      <c r="C60" s="34" t="s">
        <v>120</v>
      </c>
      <c r="D60" s="35" t="s">
        <v>121</v>
      </c>
      <c r="E60" s="23" t="s">
        <v>122</v>
      </c>
      <c r="F60" s="50"/>
      <c r="G60" s="45" t="s">
        <v>25</v>
      </c>
      <c r="H60" s="46">
        <f>VLOOKUP(D60,[1]дойпак!$E$7:$S$217,15,0)</f>
        <v>60</v>
      </c>
      <c r="I60" s="45" t="s">
        <v>15</v>
      </c>
      <c r="J60" s="45" t="s">
        <v>78</v>
      </c>
      <c r="K60" s="143">
        <v>779.48400000000004</v>
      </c>
      <c r="L60" s="115">
        <f t="shared" si="2"/>
        <v>12.991400000000001</v>
      </c>
      <c r="M60" s="26"/>
      <c r="N60" s="111">
        <f t="shared" si="3"/>
        <v>0</v>
      </c>
      <c r="O60" s="32"/>
      <c r="P60" s="32"/>
      <c r="Q60" s="117"/>
    </row>
    <row r="61" spans="1:17" s="38" customFormat="1" ht="31.5" customHeight="1" x14ac:dyDescent="0.25">
      <c r="A61" s="50" t="s">
        <v>73</v>
      </c>
      <c r="B61" s="51"/>
      <c r="C61" s="34" t="s">
        <v>123</v>
      </c>
      <c r="D61" s="35" t="s">
        <v>124</v>
      </c>
      <c r="E61" s="23" t="s">
        <v>125</v>
      </c>
      <c r="F61" s="50"/>
      <c r="G61" s="45" t="s">
        <v>96</v>
      </c>
      <c r="H61" s="46">
        <f>VLOOKUP(D61,[1]дойпак!$E$7:$S$217,15,0)</f>
        <v>60</v>
      </c>
      <c r="I61" s="45" t="s">
        <v>45</v>
      </c>
      <c r="J61" s="45" t="s">
        <v>78</v>
      </c>
      <c r="K61" s="143">
        <v>672.99599999999998</v>
      </c>
      <c r="L61" s="115">
        <f t="shared" si="2"/>
        <v>11.2166</v>
      </c>
      <c r="M61" s="26"/>
      <c r="N61" s="111">
        <f t="shared" si="3"/>
        <v>0</v>
      </c>
      <c r="O61" s="32"/>
      <c r="P61" s="32"/>
      <c r="Q61" s="117"/>
    </row>
    <row r="62" spans="1:17" s="38" customFormat="1" ht="31.5" customHeight="1" x14ac:dyDescent="0.25">
      <c r="A62" s="50" t="s">
        <v>73</v>
      </c>
      <c r="B62" s="51"/>
      <c r="C62" s="34" t="s">
        <v>318</v>
      </c>
      <c r="D62" s="35" t="s">
        <v>319</v>
      </c>
      <c r="E62" s="23" t="s">
        <v>320</v>
      </c>
      <c r="F62" s="50"/>
      <c r="G62" s="45" t="s">
        <v>49</v>
      </c>
      <c r="H62" s="46">
        <f>VLOOKUP(D62,[1]дойпак!$E$7:$S$217,15,0)</f>
        <v>60</v>
      </c>
      <c r="I62" s="45" t="s">
        <v>21</v>
      </c>
      <c r="J62" s="45" t="s">
        <v>78</v>
      </c>
      <c r="K62" s="143">
        <v>633.72855000000004</v>
      </c>
      <c r="L62" s="115">
        <f t="shared" si="2"/>
        <v>10.5621425</v>
      </c>
      <c r="M62" s="26"/>
      <c r="N62" s="111">
        <f t="shared" si="3"/>
        <v>0</v>
      </c>
      <c r="O62" s="32"/>
      <c r="P62" s="32"/>
      <c r="Q62" s="117"/>
    </row>
    <row r="63" spans="1:17" s="38" customFormat="1" ht="31.5" customHeight="1" x14ac:dyDescent="0.25">
      <c r="A63" s="50" t="s">
        <v>73</v>
      </c>
      <c r="B63" s="51"/>
      <c r="C63" s="34" t="s">
        <v>321</v>
      </c>
      <c r="D63" s="35" t="s">
        <v>322</v>
      </c>
      <c r="E63" s="23" t="s">
        <v>323</v>
      </c>
      <c r="F63" s="50"/>
      <c r="G63" s="45" t="s">
        <v>44</v>
      </c>
      <c r="H63" s="46">
        <f>VLOOKUP(D63,[1]дойпак!$E$7:$S$217,15,0)</f>
        <v>60</v>
      </c>
      <c r="I63" s="45" t="s">
        <v>21</v>
      </c>
      <c r="J63" s="45" t="s">
        <v>78</v>
      </c>
      <c r="K63" s="143">
        <v>591.7989</v>
      </c>
      <c r="L63" s="115">
        <f t="shared" si="2"/>
        <v>9.8633150000000001</v>
      </c>
      <c r="M63" s="26"/>
      <c r="N63" s="111">
        <f t="shared" si="3"/>
        <v>0</v>
      </c>
      <c r="O63" s="32"/>
      <c r="P63" s="32"/>
      <c r="Q63" s="117"/>
    </row>
    <row r="64" spans="1:17" s="38" customFormat="1" ht="31.5" customHeight="1" x14ac:dyDescent="0.25">
      <c r="A64" s="50" t="s">
        <v>73</v>
      </c>
      <c r="B64" s="51"/>
      <c r="C64" s="34" t="s">
        <v>324</v>
      </c>
      <c r="D64" s="35" t="s">
        <v>325</v>
      </c>
      <c r="E64" s="23" t="s">
        <v>326</v>
      </c>
      <c r="F64" s="50"/>
      <c r="G64" s="45" t="s">
        <v>44</v>
      </c>
      <c r="H64" s="46">
        <f>VLOOKUP(D64,[1]дойпак!$E$7:$S$217,15,0)</f>
        <v>60</v>
      </c>
      <c r="I64" s="45" t="s">
        <v>15</v>
      </c>
      <c r="J64" s="45" t="s">
        <v>78</v>
      </c>
      <c r="K64" s="143">
        <v>591.7989</v>
      </c>
      <c r="L64" s="115">
        <f t="shared" si="2"/>
        <v>9.8633150000000001</v>
      </c>
      <c r="M64" s="26"/>
      <c r="N64" s="111">
        <f t="shared" si="3"/>
        <v>0</v>
      </c>
      <c r="O64" s="32"/>
      <c r="P64" s="32"/>
      <c r="Q64" s="117"/>
    </row>
    <row r="65" spans="1:17" s="38" customFormat="1" ht="31.5" customHeight="1" x14ac:dyDescent="0.25">
      <c r="A65" s="50" t="s">
        <v>73</v>
      </c>
      <c r="B65" s="51"/>
      <c r="C65" s="34" t="s">
        <v>327</v>
      </c>
      <c r="D65" s="35" t="s">
        <v>328</v>
      </c>
      <c r="E65" s="23" t="s">
        <v>329</v>
      </c>
      <c r="F65" s="50"/>
      <c r="G65" s="45" t="s">
        <v>29</v>
      </c>
      <c r="H65" s="46">
        <f>VLOOKUP(D65,[1]дойпак!$E$7:$S$217,15,0)</f>
        <v>60</v>
      </c>
      <c r="I65" s="45" t="s">
        <v>50</v>
      </c>
      <c r="J65" s="45" t="s">
        <v>16</v>
      </c>
      <c r="K65" s="143">
        <v>1192.7905499999999</v>
      </c>
      <c r="L65" s="115">
        <f t="shared" si="2"/>
        <v>19.879842499999999</v>
      </c>
      <c r="M65" s="26"/>
      <c r="N65" s="111">
        <f t="shared" si="3"/>
        <v>0</v>
      </c>
      <c r="O65" s="32"/>
      <c r="P65" s="32"/>
      <c r="Q65" s="117"/>
    </row>
    <row r="66" spans="1:17" s="38" customFormat="1" ht="31.5" customHeight="1" x14ac:dyDescent="0.25">
      <c r="A66" s="50" t="s">
        <v>73</v>
      </c>
      <c r="B66" s="51"/>
      <c r="C66" s="34" t="s">
        <v>131</v>
      </c>
      <c r="D66" s="35" t="s">
        <v>132</v>
      </c>
      <c r="E66" s="23" t="s">
        <v>133</v>
      </c>
      <c r="F66" s="50"/>
      <c r="G66" s="45" t="s">
        <v>14</v>
      </c>
      <c r="H66" s="46">
        <f>VLOOKUP(D66,[1]дойпак!$E$7:$S$217,15,0)</f>
        <v>60</v>
      </c>
      <c r="I66" s="45" t="s">
        <v>45</v>
      </c>
      <c r="J66" s="45" t="s">
        <v>16</v>
      </c>
      <c r="K66" s="143">
        <v>726.24</v>
      </c>
      <c r="L66" s="115">
        <f t="shared" si="2"/>
        <v>12.104000000000001</v>
      </c>
      <c r="M66" s="26"/>
      <c r="N66" s="111">
        <f t="shared" si="3"/>
        <v>0</v>
      </c>
      <c r="O66" s="32"/>
      <c r="P66" s="32"/>
      <c r="Q66" s="117"/>
    </row>
    <row r="67" spans="1:17" s="38" customFormat="1" ht="31.5" customHeight="1" x14ac:dyDescent="0.25">
      <c r="A67" s="50" t="s">
        <v>73</v>
      </c>
      <c r="B67" s="51"/>
      <c r="C67" s="34" t="s">
        <v>126</v>
      </c>
      <c r="D67" s="35" t="s">
        <v>127</v>
      </c>
      <c r="E67" s="23" t="s">
        <v>128</v>
      </c>
      <c r="F67" s="50"/>
      <c r="G67" s="45" t="s">
        <v>129</v>
      </c>
      <c r="H67" s="46">
        <f>VLOOKUP(D67,[1]дойпак!$E$7:$S$217,15,0)</f>
        <v>60</v>
      </c>
      <c r="I67" s="45" t="s">
        <v>130</v>
      </c>
      <c r="J67" s="45" t="s">
        <v>78</v>
      </c>
      <c r="K67" s="143">
        <v>606.44100000000003</v>
      </c>
      <c r="L67" s="115">
        <f t="shared" si="2"/>
        <v>10.10735</v>
      </c>
      <c r="M67" s="26"/>
      <c r="N67" s="111">
        <f t="shared" si="3"/>
        <v>0</v>
      </c>
      <c r="O67" s="32"/>
      <c r="P67" s="32"/>
      <c r="Q67" s="117"/>
    </row>
    <row r="68" spans="1:17" s="38" customFormat="1" ht="31.5" customHeight="1" x14ac:dyDescent="0.25">
      <c r="A68" s="50" t="s">
        <v>73</v>
      </c>
      <c r="B68" s="51"/>
      <c r="C68" s="34" t="s">
        <v>330</v>
      </c>
      <c r="D68" s="35" t="s">
        <v>331</v>
      </c>
      <c r="E68" s="23" t="s">
        <v>332</v>
      </c>
      <c r="F68" s="50"/>
      <c r="G68" s="45" t="s">
        <v>44</v>
      </c>
      <c r="H68" s="46">
        <f>VLOOKUP(D68,[1]дойпак!$E$7:$S$217,15,0)</f>
        <v>60</v>
      </c>
      <c r="I68" s="45" t="s">
        <v>15</v>
      </c>
      <c r="J68" s="45" t="s">
        <v>16</v>
      </c>
      <c r="K68" s="143">
        <v>1150.8609000000004</v>
      </c>
      <c r="L68" s="115">
        <f t="shared" si="2"/>
        <v>19.181015000000006</v>
      </c>
      <c r="M68" s="26"/>
      <c r="N68" s="111">
        <f t="shared" si="3"/>
        <v>0</v>
      </c>
      <c r="O68" s="32"/>
      <c r="P68" s="32"/>
      <c r="Q68" s="117"/>
    </row>
    <row r="69" spans="1:17" s="38" customFormat="1" ht="31.5" customHeight="1" x14ac:dyDescent="0.25">
      <c r="A69" s="50" t="s">
        <v>73</v>
      </c>
      <c r="B69" s="51"/>
      <c r="C69" s="34" t="s">
        <v>333</v>
      </c>
      <c r="D69" s="35" t="s">
        <v>334</v>
      </c>
      <c r="E69" s="23" t="s">
        <v>335</v>
      </c>
      <c r="F69" s="50"/>
      <c r="G69" s="45" t="s">
        <v>14</v>
      </c>
      <c r="H69" s="46">
        <f>VLOOKUP(D69,[1]дойпак!$E$7:$S$217,15,0)</f>
        <v>60</v>
      </c>
      <c r="I69" s="45" t="s">
        <v>50</v>
      </c>
      <c r="J69" s="45" t="s">
        <v>78</v>
      </c>
      <c r="K69" s="143">
        <v>605.77545000000009</v>
      </c>
      <c r="L69" s="115">
        <f t="shared" si="2"/>
        <v>10.096257500000002</v>
      </c>
      <c r="M69" s="26"/>
      <c r="N69" s="111">
        <f t="shared" si="3"/>
        <v>0</v>
      </c>
      <c r="O69" s="32"/>
      <c r="P69" s="32"/>
      <c r="Q69" s="117"/>
    </row>
    <row r="70" spans="1:17" s="38" customFormat="1" ht="31.5" customHeight="1" x14ac:dyDescent="0.25">
      <c r="A70" s="50" t="s">
        <v>73</v>
      </c>
      <c r="B70" s="51"/>
      <c r="C70" s="34" t="s">
        <v>336</v>
      </c>
      <c r="D70" s="35" t="s">
        <v>337</v>
      </c>
      <c r="E70" s="23" t="s">
        <v>338</v>
      </c>
      <c r="F70" s="50"/>
      <c r="G70" s="45" t="s">
        <v>44</v>
      </c>
      <c r="H70" s="46">
        <f>VLOOKUP(D70,[1]дойпак!$E$7:$S$217,15,0)</f>
        <v>60</v>
      </c>
      <c r="I70" s="45" t="s">
        <v>50</v>
      </c>
      <c r="J70" s="45" t="s">
        <v>78</v>
      </c>
      <c r="K70" s="143">
        <v>759.51749999999993</v>
      </c>
      <c r="L70" s="115">
        <f t="shared" si="2"/>
        <v>12.658624999999999</v>
      </c>
      <c r="M70" s="26"/>
      <c r="N70" s="111">
        <f t="shared" si="3"/>
        <v>0</v>
      </c>
      <c r="O70" s="32"/>
      <c r="P70" s="32"/>
      <c r="Q70" s="117"/>
    </row>
    <row r="71" spans="1:17" s="38" customFormat="1" ht="31.5" customHeight="1" x14ac:dyDescent="0.25">
      <c r="A71" s="50" t="s">
        <v>73</v>
      </c>
      <c r="B71" s="51"/>
      <c r="C71" s="34" t="s">
        <v>339</v>
      </c>
      <c r="D71" s="35" t="s">
        <v>340</v>
      </c>
      <c r="E71" s="23" t="s">
        <v>341</v>
      </c>
      <c r="F71" s="50"/>
      <c r="G71" s="45" t="s">
        <v>49</v>
      </c>
      <c r="H71" s="46">
        <f>VLOOKUP(D71,[1]дойпак!$E$7:$S$217,15,0)</f>
        <v>60</v>
      </c>
      <c r="I71" s="45" t="s">
        <v>15</v>
      </c>
      <c r="J71" s="45" t="s">
        <v>16</v>
      </c>
      <c r="K71" s="143">
        <v>1150.8609000000004</v>
      </c>
      <c r="L71" s="115">
        <f t="shared" si="2"/>
        <v>19.181015000000006</v>
      </c>
      <c r="M71" s="26"/>
      <c r="N71" s="111">
        <f t="shared" si="3"/>
        <v>0</v>
      </c>
      <c r="O71" s="32"/>
      <c r="P71" s="32"/>
      <c r="Q71" s="117"/>
    </row>
    <row r="72" spans="1:17" s="38" customFormat="1" ht="31.5" customHeight="1" x14ac:dyDescent="0.25">
      <c r="A72" s="50" t="s">
        <v>73</v>
      </c>
      <c r="B72" s="51"/>
      <c r="C72" s="34" t="s">
        <v>134</v>
      </c>
      <c r="D72" s="35" t="s">
        <v>135</v>
      </c>
      <c r="E72" s="23" t="s">
        <v>136</v>
      </c>
      <c r="F72" s="50"/>
      <c r="G72" s="45" t="s">
        <v>44</v>
      </c>
      <c r="H72" s="46">
        <f>VLOOKUP(D72,[1]дойпак!$E$7:$S$217,15,0)</f>
        <v>60</v>
      </c>
      <c r="I72" s="45" t="s">
        <v>15</v>
      </c>
      <c r="J72" s="45" t="s">
        <v>16</v>
      </c>
      <c r="K72" s="143">
        <v>1165.5030000000002</v>
      </c>
      <c r="L72" s="115">
        <f t="shared" si="2"/>
        <v>19.425050000000002</v>
      </c>
      <c r="M72" s="26"/>
      <c r="N72" s="111">
        <f t="shared" si="3"/>
        <v>0</v>
      </c>
      <c r="O72" s="32"/>
      <c r="P72" s="32"/>
      <c r="Q72" s="117"/>
    </row>
    <row r="73" spans="1:17" s="38" customFormat="1" ht="31.5" customHeight="1" x14ac:dyDescent="0.25">
      <c r="A73" s="50" t="s">
        <v>73</v>
      </c>
      <c r="B73" s="51"/>
      <c r="C73" s="34" t="s">
        <v>137</v>
      </c>
      <c r="D73" s="35" t="s">
        <v>138</v>
      </c>
      <c r="E73" s="23" t="s">
        <v>139</v>
      </c>
      <c r="F73" s="50"/>
      <c r="G73" s="45" t="s">
        <v>129</v>
      </c>
      <c r="H73" s="46">
        <f>VLOOKUP(D73,[1]дойпак!$E$7:$S$217,15,0)</f>
        <v>60</v>
      </c>
      <c r="I73" s="45" t="s">
        <v>21</v>
      </c>
      <c r="J73" s="45" t="s">
        <v>16</v>
      </c>
      <c r="K73" s="143">
        <v>1165.5030000000002</v>
      </c>
      <c r="L73" s="115">
        <f t="shared" si="2"/>
        <v>19.425050000000002</v>
      </c>
      <c r="M73" s="26"/>
      <c r="N73" s="111">
        <f t="shared" si="3"/>
        <v>0</v>
      </c>
      <c r="O73" s="32"/>
      <c r="P73" s="32"/>
      <c r="Q73" s="117"/>
    </row>
    <row r="74" spans="1:17" s="38" customFormat="1" ht="31.5" customHeight="1" x14ac:dyDescent="0.25">
      <c r="A74" s="50" t="s">
        <v>73</v>
      </c>
      <c r="B74" s="51"/>
      <c r="C74" s="34" t="s">
        <v>342</v>
      </c>
      <c r="D74" s="35" t="s">
        <v>343</v>
      </c>
      <c r="E74" s="23" t="s">
        <v>344</v>
      </c>
      <c r="F74" s="50"/>
      <c r="G74" s="57" t="s">
        <v>14</v>
      </c>
      <c r="H74" s="46">
        <f>VLOOKUP(D74,[1]дойпак!$E$7:$S$217,15,0)</f>
        <v>60</v>
      </c>
      <c r="I74" s="45" t="s">
        <v>15</v>
      </c>
      <c r="J74" s="45" t="s">
        <v>16</v>
      </c>
      <c r="K74" s="143">
        <v>1192.7905499999999</v>
      </c>
      <c r="L74" s="115">
        <f t="shared" si="2"/>
        <v>19.879842499999999</v>
      </c>
      <c r="M74" s="26"/>
      <c r="N74" s="111">
        <f t="shared" si="3"/>
        <v>0</v>
      </c>
      <c r="O74" s="32"/>
      <c r="P74" s="32"/>
      <c r="Q74" s="117"/>
    </row>
    <row r="75" spans="1:17" s="38" customFormat="1" ht="31.5" customHeight="1" x14ac:dyDescent="0.25">
      <c r="A75" s="50" t="s">
        <v>73</v>
      </c>
      <c r="B75" s="51"/>
      <c r="C75" s="34" t="s">
        <v>140</v>
      </c>
      <c r="D75" s="35" t="s">
        <v>141</v>
      </c>
      <c r="E75" s="23" t="s">
        <v>142</v>
      </c>
      <c r="F75" s="50"/>
      <c r="G75" s="45" t="s">
        <v>96</v>
      </c>
      <c r="H75" s="46">
        <f>VLOOKUP(D75,[1]дойпак!$E$7:$S$217,15,0)</f>
        <v>60</v>
      </c>
      <c r="I75" s="45" t="s">
        <v>15</v>
      </c>
      <c r="J75" s="45" t="s">
        <v>16</v>
      </c>
      <c r="K75" s="143">
        <v>1165.5030000000002</v>
      </c>
      <c r="L75" s="115">
        <f t="shared" si="2"/>
        <v>19.425050000000002</v>
      </c>
      <c r="M75" s="26"/>
      <c r="N75" s="111">
        <f t="shared" si="3"/>
        <v>0</v>
      </c>
      <c r="O75" s="32"/>
      <c r="P75" s="32"/>
      <c r="Q75" s="117"/>
    </row>
    <row r="76" spans="1:17" s="38" customFormat="1" ht="31.5" customHeight="1" x14ac:dyDescent="0.25">
      <c r="A76" s="50" t="s">
        <v>73</v>
      </c>
      <c r="B76" s="51"/>
      <c r="C76" s="34" t="s">
        <v>143</v>
      </c>
      <c r="D76" s="35" t="s">
        <v>144</v>
      </c>
      <c r="E76" s="23" t="s">
        <v>145</v>
      </c>
      <c r="F76" s="50"/>
      <c r="G76" s="45" t="s">
        <v>146</v>
      </c>
      <c r="H76" s="46">
        <f>VLOOKUP(D76,[1]дойпак!$E$7:$S$217,15,0)</f>
        <v>60</v>
      </c>
      <c r="I76" s="45" t="s">
        <v>15</v>
      </c>
      <c r="J76" s="45" t="s">
        <v>16</v>
      </c>
      <c r="K76" s="143">
        <v>1165.5030000000002</v>
      </c>
      <c r="L76" s="115">
        <f t="shared" si="2"/>
        <v>19.425050000000002</v>
      </c>
      <c r="M76" s="26"/>
      <c r="N76" s="111">
        <f t="shared" si="3"/>
        <v>0</v>
      </c>
      <c r="O76" s="32"/>
      <c r="P76" s="32"/>
      <c r="Q76" s="117"/>
    </row>
    <row r="77" spans="1:17" s="38" customFormat="1" ht="31.5" customHeight="1" x14ac:dyDescent="0.25">
      <c r="A77" s="50" t="s">
        <v>73</v>
      </c>
      <c r="B77" s="51"/>
      <c r="C77" s="34" t="s">
        <v>147</v>
      </c>
      <c r="D77" s="35" t="s">
        <v>148</v>
      </c>
      <c r="E77" s="23" t="s">
        <v>149</v>
      </c>
      <c r="F77" s="50"/>
      <c r="G77" s="45" t="s">
        <v>150</v>
      </c>
      <c r="H77" s="46">
        <f>VLOOKUP(D77,[1]дойпак!$E$7:$S$217,15,0)</f>
        <v>60</v>
      </c>
      <c r="I77" s="45" t="s">
        <v>15</v>
      </c>
      <c r="J77" s="45" t="s">
        <v>16</v>
      </c>
      <c r="K77" s="143">
        <v>1298.6129999999998</v>
      </c>
      <c r="L77" s="115">
        <f t="shared" si="2"/>
        <v>21.643549999999998</v>
      </c>
      <c r="M77" s="26"/>
      <c r="N77" s="111">
        <f t="shared" si="3"/>
        <v>0</v>
      </c>
      <c r="O77" s="32"/>
      <c r="P77" s="32"/>
      <c r="Q77" s="117"/>
    </row>
    <row r="78" spans="1:17" s="38" customFormat="1" ht="31.5" customHeight="1" x14ac:dyDescent="0.25">
      <c r="A78" s="50" t="s">
        <v>73</v>
      </c>
      <c r="B78" s="51"/>
      <c r="C78" s="34" t="s">
        <v>345</v>
      </c>
      <c r="D78" s="35" t="s">
        <v>346</v>
      </c>
      <c r="E78" s="23" t="s">
        <v>347</v>
      </c>
      <c r="F78" s="50"/>
      <c r="G78" s="45" t="s">
        <v>20</v>
      </c>
      <c r="H78" s="46">
        <f>VLOOKUP(D78,[1]дойпак!$E$7:$S$217,15,0)</f>
        <v>60</v>
      </c>
      <c r="I78" s="45" t="s">
        <v>15</v>
      </c>
      <c r="J78" s="45" t="s">
        <v>16</v>
      </c>
      <c r="K78" s="143">
        <v>1150.8609000000004</v>
      </c>
      <c r="L78" s="115">
        <f t="shared" si="2"/>
        <v>19.181015000000006</v>
      </c>
      <c r="M78" s="26"/>
      <c r="N78" s="111">
        <f t="shared" si="3"/>
        <v>0</v>
      </c>
      <c r="O78" s="32"/>
      <c r="P78" s="32"/>
      <c r="Q78" s="117"/>
    </row>
    <row r="79" spans="1:17" s="38" customFormat="1" ht="31.5" customHeight="1" x14ac:dyDescent="0.25">
      <c r="A79" s="50" t="s">
        <v>73</v>
      </c>
      <c r="B79" s="51"/>
      <c r="C79" s="34" t="s">
        <v>687</v>
      </c>
      <c r="D79" s="35" t="s">
        <v>688</v>
      </c>
      <c r="E79" s="23" t="s">
        <v>686</v>
      </c>
      <c r="F79" s="50"/>
      <c r="G79" s="45" t="s">
        <v>44</v>
      </c>
      <c r="H79" s="46">
        <f>VLOOKUP(D79,[1]дойпак!$E$7:$S$217,15,0)</f>
        <v>60</v>
      </c>
      <c r="I79" s="45" t="s">
        <v>15</v>
      </c>
      <c r="J79" s="45" t="s">
        <v>78</v>
      </c>
      <c r="K79" s="143">
        <v>1298.6129999999998</v>
      </c>
      <c r="L79" s="115">
        <f t="shared" si="2"/>
        <v>21.643549999999998</v>
      </c>
      <c r="M79" s="26"/>
      <c r="N79" s="111">
        <f t="shared" si="3"/>
        <v>0</v>
      </c>
      <c r="O79" s="32"/>
      <c r="P79" s="32"/>
      <c r="Q79" s="117"/>
    </row>
    <row r="80" spans="1:17" s="38" customFormat="1" ht="31.5" customHeight="1" x14ac:dyDescent="0.25">
      <c r="A80" s="50" t="s">
        <v>73</v>
      </c>
      <c r="B80" s="51"/>
      <c r="C80" s="34" t="s">
        <v>151</v>
      </c>
      <c r="D80" s="35" t="s">
        <v>152</v>
      </c>
      <c r="E80" s="23" t="s">
        <v>153</v>
      </c>
      <c r="F80" s="50"/>
      <c r="G80" s="45" t="s">
        <v>86</v>
      </c>
      <c r="H80" s="46">
        <f>VLOOKUP(D80,[1]дойпак!$E$7:$S$217,15,0)</f>
        <v>60</v>
      </c>
      <c r="I80" s="45" t="s">
        <v>21</v>
      </c>
      <c r="J80" s="45" t="s">
        <v>78</v>
      </c>
      <c r="K80" s="143">
        <v>1298.6129999999998</v>
      </c>
      <c r="L80" s="115">
        <f t="shared" si="2"/>
        <v>21.643549999999998</v>
      </c>
      <c r="M80" s="26"/>
      <c r="N80" s="111">
        <f t="shared" si="3"/>
        <v>0</v>
      </c>
      <c r="O80" s="32"/>
      <c r="P80" s="32"/>
      <c r="Q80" s="117"/>
    </row>
    <row r="81" spans="1:17" s="38" customFormat="1" ht="31.5" customHeight="1" x14ac:dyDescent="0.25">
      <c r="A81" s="50" t="s">
        <v>73</v>
      </c>
      <c r="B81" s="51"/>
      <c r="C81" s="34" t="s">
        <v>348</v>
      </c>
      <c r="D81" s="35" t="s">
        <v>349</v>
      </c>
      <c r="E81" s="23" t="s">
        <v>350</v>
      </c>
      <c r="F81" s="50"/>
      <c r="G81" s="45" t="s">
        <v>150</v>
      </c>
      <c r="H81" s="46">
        <f>VLOOKUP(D81,[1]дойпак!$E$7:$S$217,15,0)</f>
        <v>60</v>
      </c>
      <c r="I81" s="45" t="s">
        <v>15</v>
      </c>
      <c r="J81" s="45" t="s">
        <v>78</v>
      </c>
      <c r="K81" s="143">
        <v>1150.8609000000004</v>
      </c>
      <c r="L81" s="115">
        <f t="shared" si="2"/>
        <v>19.181015000000006</v>
      </c>
      <c r="M81" s="26"/>
      <c r="N81" s="111">
        <f t="shared" si="3"/>
        <v>0</v>
      </c>
      <c r="O81" s="32"/>
      <c r="P81" s="32"/>
      <c r="Q81" s="117"/>
    </row>
    <row r="82" spans="1:17" s="38" customFormat="1" ht="31.5" customHeight="1" x14ac:dyDescent="0.25">
      <c r="A82" s="50" t="s">
        <v>73</v>
      </c>
      <c r="B82" s="51"/>
      <c r="C82" s="34" t="s">
        <v>154</v>
      </c>
      <c r="D82" s="35" t="s">
        <v>155</v>
      </c>
      <c r="E82" s="23" t="s">
        <v>156</v>
      </c>
      <c r="F82" s="50"/>
      <c r="G82" s="45" t="s">
        <v>25</v>
      </c>
      <c r="H82" s="46">
        <f>VLOOKUP(D82,[1]дойпак!$E$7:$S$217,15,0)</f>
        <v>60</v>
      </c>
      <c r="I82" s="45" t="s">
        <v>15</v>
      </c>
      <c r="J82" s="45" t="s">
        <v>16</v>
      </c>
      <c r="K82" s="143">
        <v>1165.5030000000002</v>
      </c>
      <c r="L82" s="115">
        <f t="shared" si="2"/>
        <v>19.425050000000002</v>
      </c>
      <c r="M82" s="26"/>
      <c r="N82" s="111">
        <f t="shared" si="3"/>
        <v>0</v>
      </c>
      <c r="O82" s="32"/>
      <c r="P82" s="32"/>
      <c r="Q82" s="117"/>
    </row>
    <row r="83" spans="1:17" s="32" customFormat="1" ht="16.5" x14ac:dyDescent="0.25">
      <c r="A83" s="124" t="s">
        <v>157</v>
      </c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6"/>
    </row>
    <row r="84" spans="1:17" s="32" customFormat="1" ht="31.5" customHeight="1" x14ac:dyDescent="0.25">
      <c r="A84" s="25" t="s">
        <v>158</v>
      </c>
      <c r="B84" s="27"/>
      <c r="C84" s="34" t="s">
        <v>351</v>
      </c>
      <c r="D84" s="35" t="s">
        <v>352</v>
      </c>
      <c r="E84" s="23" t="s">
        <v>353</v>
      </c>
      <c r="F84" s="25"/>
      <c r="G84" s="25" t="s">
        <v>49</v>
      </c>
      <c r="H84" s="46">
        <f>VLOOKUP(D84,[1]дойпак!$E$7:$S$217,15,0)</f>
        <v>10</v>
      </c>
      <c r="I84" s="45" t="s">
        <v>21</v>
      </c>
      <c r="J84" s="25" t="s">
        <v>689</v>
      </c>
      <c r="K84" s="143">
        <v>803.40002500000014</v>
      </c>
      <c r="L84" s="115">
        <f t="shared" ref="L84:L147" si="4">K84/H84</f>
        <v>80.340002500000011</v>
      </c>
      <c r="M84" s="26"/>
      <c r="N84" s="111">
        <f t="shared" ref="N84:N147" si="5">K84*M84</f>
        <v>0</v>
      </c>
      <c r="Q84" s="117"/>
    </row>
    <row r="85" spans="1:17" s="32" customFormat="1" ht="31.5" customHeight="1" x14ac:dyDescent="0.25">
      <c r="A85" s="25" t="s">
        <v>158</v>
      </c>
      <c r="B85" s="27"/>
      <c r="C85" s="34" t="s">
        <v>354</v>
      </c>
      <c r="D85" s="35" t="s">
        <v>355</v>
      </c>
      <c r="E85" s="23" t="s">
        <v>356</v>
      </c>
      <c r="F85" s="25"/>
      <c r="G85" s="25" t="s">
        <v>20</v>
      </c>
      <c r="H85" s="46">
        <f>VLOOKUP(D85,[1]дойпак!$E$7:$S$217,15,0)</f>
        <v>10</v>
      </c>
      <c r="I85" s="45" t="s">
        <v>21</v>
      </c>
      <c r="J85" s="25" t="s">
        <v>689</v>
      </c>
      <c r="K85" s="143">
        <v>875.61220000000003</v>
      </c>
      <c r="L85" s="115">
        <f t="shared" si="4"/>
        <v>87.561220000000006</v>
      </c>
      <c r="M85" s="26"/>
      <c r="N85" s="111">
        <f t="shared" si="5"/>
        <v>0</v>
      </c>
      <c r="Q85" s="117"/>
    </row>
    <row r="86" spans="1:17" s="32" customFormat="1" ht="31.5" customHeight="1" x14ac:dyDescent="0.25">
      <c r="A86" s="25" t="s">
        <v>158</v>
      </c>
      <c r="B86" s="27"/>
      <c r="C86" s="34" t="s">
        <v>357</v>
      </c>
      <c r="D86" s="35" t="s">
        <v>358</v>
      </c>
      <c r="E86" s="23" t="s">
        <v>359</v>
      </c>
      <c r="F86" s="25"/>
      <c r="G86" s="25" t="s">
        <v>360</v>
      </c>
      <c r="H86" s="46">
        <f>VLOOKUP(D86,[1]дойпак!$E$7:$S$217,15,0)</f>
        <v>10</v>
      </c>
      <c r="I86" s="45" t="s">
        <v>21</v>
      </c>
      <c r="J86" s="25" t="s">
        <v>689</v>
      </c>
      <c r="K86" s="143">
        <v>803.40002500000014</v>
      </c>
      <c r="L86" s="115">
        <f t="shared" si="4"/>
        <v>80.340002500000011</v>
      </c>
      <c r="M86" s="26"/>
      <c r="N86" s="111">
        <f t="shared" si="5"/>
        <v>0</v>
      </c>
      <c r="Q86" s="117"/>
    </row>
    <row r="87" spans="1:17" s="32" customFormat="1" ht="31.5" customHeight="1" x14ac:dyDescent="0.25">
      <c r="A87" s="25" t="s">
        <v>158</v>
      </c>
      <c r="B87" s="27"/>
      <c r="C87" s="34" t="s">
        <v>361</v>
      </c>
      <c r="D87" s="35" t="s">
        <v>362</v>
      </c>
      <c r="E87" s="23" t="s">
        <v>363</v>
      </c>
      <c r="F87" s="25"/>
      <c r="G87" s="25" t="s">
        <v>304</v>
      </c>
      <c r="H87" s="46">
        <f>VLOOKUP(D87,[1]дойпак!$E$7:$S$217,15,0)</f>
        <v>10</v>
      </c>
      <c r="I87" s="45" t="s">
        <v>15</v>
      </c>
      <c r="J87" s="25" t="s">
        <v>689</v>
      </c>
      <c r="K87" s="143">
        <v>1036.342525</v>
      </c>
      <c r="L87" s="115">
        <f t="shared" si="4"/>
        <v>103.6342525</v>
      </c>
      <c r="M87" s="26"/>
      <c r="N87" s="111">
        <f t="shared" si="5"/>
        <v>0</v>
      </c>
      <c r="Q87" s="117"/>
    </row>
    <row r="88" spans="1:17" s="32" customFormat="1" ht="31.5" customHeight="1" x14ac:dyDescent="0.25">
      <c r="A88" s="25" t="s">
        <v>158</v>
      </c>
      <c r="B88" s="27"/>
      <c r="C88" s="34" t="s">
        <v>364</v>
      </c>
      <c r="D88" s="35" t="s">
        <v>365</v>
      </c>
      <c r="E88" s="23" t="s">
        <v>366</v>
      </c>
      <c r="F88" s="25"/>
      <c r="G88" s="25" t="s">
        <v>44</v>
      </c>
      <c r="H88" s="46">
        <f>VLOOKUP(D88,[1]дойпак!$E$7:$S$217,15,0)</f>
        <v>10</v>
      </c>
      <c r="I88" s="45" t="s">
        <v>15</v>
      </c>
      <c r="J88" s="25" t="s">
        <v>689</v>
      </c>
      <c r="K88" s="143">
        <v>1530.180625</v>
      </c>
      <c r="L88" s="115">
        <f t="shared" si="4"/>
        <v>153.01806249999998</v>
      </c>
      <c r="M88" s="26"/>
      <c r="N88" s="111">
        <f t="shared" si="5"/>
        <v>0</v>
      </c>
      <c r="Q88" s="117"/>
    </row>
    <row r="89" spans="1:17" s="32" customFormat="1" ht="31.5" customHeight="1" x14ac:dyDescent="0.25">
      <c r="A89" s="25" t="s">
        <v>158</v>
      </c>
      <c r="B89" s="27"/>
      <c r="C89" s="34" t="s">
        <v>367</v>
      </c>
      <c r="D89" s="35" t="s">
        <v>368</v>
      </c>
      <c r="E89" s="23" t="s">
        <v>369</v>
      </c>
      <c r="F89" s="25"/>
      <c r="G89" s="25" t="s">
        <v>44</v>
      </c>
      <c r="H89" s="46">
        <f>VLOOKUP(D89,[1]дойпак!$E$7:$S$217,15,0)</f>
        <v>10</v>
      </c>
      <c r="I89" s="45" t="s">
        <v>15</v>
      </c>
      <c r="J89" s="25" t="s">
        <v>689</v>
      </c>
      <c r="K89" s="143">
        <v>1036.342525</v>
      </c>
      <c r="L89" s="115">
        <f t="shared" si="4"/>
        <v>103.6342525</v>
      </c>
      <c r="M89" s="26"/>
      <c r="N89" s="111">
        <f t="shared" si="5"/>
        <v>0</v>
      </c>
      <c r="Q89" s="117"/>
    </row>
    <row r="90" spans="1:17" s="32" customFormat="1" ht="31.5" customHeight="1" x14ac:dyDescent="0.25">
      <c r="A90" s="25" t="s">
        <v>158</v>
      </c>
      <c r="B90" s="27"/>
      <c r="C90" s="34" t="s">
        <v>159</v>
      </c>
      <c r="D90" s="35" t="s">
        <v>160</v>
      </c>
      <c r="E90" s="23" t="s">
        <v>161</v>
      </c>
      <c r="F90" s="25"/>
      <c r="G90" s="25" t="s">
        <v>14</v>
      </c>
      <c r="H90" s="46">
        <f>VLOOKUP(D90,[1]дойпак!$E$7:$S$217,15,0)</f>
        <v>10</v>
      </c>
      <c r="I90" s="45" t="s">
        <v>45</v>
      </c>
      <c r="J90" s="25" t="s">
        <v>689</v>
      </c>
      <c r="K90" s="143">
        <v>1190.1955000000003</v>
      </c>
      <c r="L90" s="115">
        <f t="shared" si="4"/>
        <v>119.01955000000002</v>
      </c>
      <c r="M90" s="26"/>
      <c r="N90" s="111">
        <f t="shared" si="5"/>
        <v>0</v>
      </c>
      <c r="Q90" s="117"/>
    </row>
    <row r="91" spans="1:17" s="32" customFormat="1" ht="31.5" customHeight="1" x14ac:dyDescent="0.25">
      <c r="A91" s="25" t="s">
        <v>158</v>
      </c>
      <c r="B91" s="27"/>
      <c r="C91" s="34" t="s">
        <v>162</v>
      </c>
      <c r="D91" s="35" t="s">
        <v>163</v>
      </c>
      <c r="E91" s="23" t="s">
        <v>164</v>
      </c>
      <c r="F91" s="25"/>
      <c r="G91" s="25" t="s">
        <v>20</v>
      </c>
      <c r="H91" s="46">
        <f>VLOOKUP(D91,[1]дойпак!$E$7:$S$217,15,0)</f>
        <v>10</v>
      </c>
      <c r="I91" s="45" t="s">
        <v>45</v>
      </c>
      <c r="J91" s="25" t="s">
        <v>689</v>
      </c>
      <c r="K91" s="143">
        <v>799.73949999999991</v>
      </c>
      <c r="L91" s="115">
        <f t="shared" si="4"/>
        <v>79.973949999999988</v>
      </c>
      <c r="M91" s="26"/>
      <c r="N91" s="111">
        <f t="shared" si="5"/>
        <v>0</v>
      </c>
      <c r="Q91" s="117"/>
    </row>
    <row r="92" spans="1:17" s="32" customFormat="1" ht="31.5" customHeight="1" x14ac:dyDescent="0.25">
      <c r="A92" s="25" t="s">
        <v>158</v>
      </c>
      <c r="B92" s="27"/>
      <c r="C92" s="34" t="s">
        <v>370</v>
      </c>
      <c r="D92" s="35" t="s">
        <v>371</v>
      </c>
      <c r="E92" s="23" t="s">
        <v>372</v>
      </c>
      <c r="F92" s="25"/>
      <c r="G92" s="25" t="s">
        <v>20</v>
      </c>
      <c r="H92" s="46">
        <f>VLOOKUP(D92,[1]дойпак!$E$7:$S$217,15,0)</f>
        <v>10</v>
      </c>
      <c r="I92" s="45" t="s">
        <v>45</v>
      </c>
      <c r="J92" s="25" t="s">
        <v>689</v>
      </c>
      <c r="K92" s="143">
        <v>1239.0025000000001</v>
      </c>
      <c r="L92" s="115">
        <f t="shared" si="4"/>
        <v>123.90025</v>
      </c>
      <c r="M92" s="26"/>
      <c r="N92" s="111">
        <f t="shared" si="5"/>
        <v>0</v>
      </c>
      <c r="Q92" s="117"/>
    </row>
    <row r="93" spans="1:17" s="32" customFormat="1" ht="31.5" customHeight="1" x14ac:dyDescent="0.25">
      <c r="A93" s="25" t="s">
        <v>158</v>
      </c>
      <c r="B93" s="27"/>
      <c r="C93" s="34" t="s">
        <v>373</v>
      </c>
      <c r="D93" s="35" t="s">
        <v>374</v>
      </c>
      <c r="E93" s="23" t="s">
        <v>375</v>
      </c>
      <c r="F93" s="25"/>
      <c r="G93" s="25" t="s">
        <v>25</v>
      </c>
      <c r="H93" s="46">
        <f>VLOOKUP(D93,[1]дойпак!$E$7:$S$217,15,0)</f>
        <v>10</v>
      </c>
      <c r="I93" s="45" t="s">
        <v>54</v>
      </c>
      <c r="J93" s="25" t="s">
        <v>689</v>
      </c>
      <c r="K93" s="143">
        <v>1036.342525</v>
      </c>
      <c r="L93" s="115">
        <f t="shared" si="4"/>
        <v>103.6342525</v>
      </c>
      <c r="M93" s="26"/>
      <c r="N93" s="111">
        <f t="shared" si="5"/>
        <v>0</v>
      </c>
      <c r="Q93" s="117"/>
    </row>
    <row r="94" spans="1:17" s="32" customFormat="1" ht="31.5" customHeight="1" x14ac:dyDescent="0.25">
      <c r="A94" s="25" t="s">
        <v>158</v>
      </c>
      <c r="B94" s="27"/>
      <c r="C94" s="34" t="s">
        <v>376</v>
      </c>
      <c r="D94" s="35" t="s">
        <v>377</v>
      </c>
      <c r="E94" s="23" t="s">
        <v>378</v>
      </c>
      <c r="F94" s="25"/>
      <c r="G94" s="25" t="s">
        <v>44</v>
      </c>
      <c r="H94" s="46">
        <f>VLOOKUP(D94,[1]дойпак!$E$7:$S$217,15,0)</f>
        <v>10</v>
      </c>
      <c r="I94" s="45" t="s">
        <v>21</v>
      </c>
      <c r="J94" s="25" t="s">
        <v>689</v>
      </c>
      <c r="K94" s="143">
        <v>1311.2146750000002</v>
      </c>
      <c r="L94" s="115">
        <f t="shared" si="4"/>
        <v>131.12146750000002</v>
      </c>
      <c r="M94" s="26"/>
      <c r="N94" s="111">
        <f t="shared" si="5"/>
        <v>0</v>
      </c>
      <c r="Q94" s="117"/>
    </row>
    <row r="95" spans="1:17" s="32" customFormat="1" ht="31.5" customHeight="1" x14ac:dyDescent="0.25">
      <c r="A95" s="25" t="s">
        <v>158</v>
      </c>
      <c r="B95" s="27"/>
      <c r="C95" s="34" t="s">
        <v>379</v>
      </c>
      <c r="D95" s="35" t="s">
        <v>380</v>
      </c>
      <c r="E95" s="23" t="s">
        <v>381</v>
      </c>
      <c r="F95" s="25"/>
      <c r="G95" s="25" t="s">
        <v>49</v>
      </c>
      <c r="H95" s="46">
        <f>VLOOKUP(D95,[1]дойпак!$E$7:$S$217,15,0)</f>
        <v>10</v>
      </c>
      <c r="I95" s="45" t="s">
        <v>21</v>
      </c>
      <c r="J95" s="25" t="s">
        <v>689</v>
      </c>
      <c r="K95" s="143">
        <v>1311.2146750000002</v>
      </c>
      <c r="L95" s="115">
        <f t="shared" si="4"/>
        <v>131.12146750000002</v>
      </c>
      <c r="M95" s="26"/>
      <c r="N95" s="111">
        <f t="shared" si="5"/>
        <v>0</v>
      </c>
      <c r="Q95" s="117"/>
    </row>
    <row r="96" spans="1:17" s="32" customFormat="1" ht="31.5" customHeight="1" x14ac:dyDescent="0.25">
      <c r="A96" s="25" t="s">
        <v>158</v>
      </c>
      <c r="B96" s="27"/>
      <c r="C96" s="23" t="s">
        <v>382</v>
      </c>
      <c r="D96" s="24" t="s">
        <v>383</v>
      </c>
      <c r="E96" s="23" t="s">
        <v>384</v>
      </c>
      <c r="F96" s="25"/>
      <c r="G96" s="25" t="s">
        <v>82</v>
      </c>
      <c r="H96" s="46">
        <f>VLOOKUP(D96,[1]дойпак!$E$7:$S$217,15,0)</f>
        <v>10</v>
      </c>
      <c r="I96" s="21" t="s">
        <v>15</v>
      </c>
      <c r="J96" s="25" t="s">
        <v>689</v>
      </c>
      <c r="K96" s="143">
        <v>1036.342525</v>
      </c>
      <c r="L96" s="115">
        <f t="shared" si="4"/>
        <v>103.6342525</v>
      </c>
      <c r="M96" s="26"/>
      <c r="N96" s="111">
        <f t="shared" si="5"/>
        <v>0</v>
      </c>
      <c r="Q96" s="117"/>
    </row>
    <row r="97" spans="1:17" s="32" customFormat="1" ht="31.5" customHeight="1" x14ac:dyDescent="0.25">
      <c r="A97" s="25" t="s">
        <v>158</v>
      </c>
      <c r="B97" s="27"/>
      <c r="C97" s="34" t="s">
        <v>165</v>
      </c>
      <c r="D97" s="35" t="s">
        <v>166</v>
      </c>
      <c r="E97" s="23" t="s">
        <v>167</v>
      </c>
      <c r="F97" s="25"/>
      <c r="G97" s="25" t="s">
        <v>96</v>
      </c>
      <c r="H97" s="46">
        <f>VLOOKUP(D97,[1]дойпак!$E$7:$S$217,15,0)</f>
        <v>10</v>
      </c>
      <c r="I97" s="45" t="s">
        <v>15</v>
      </c>
      <c r="J97" s="25" t="s">
        <v>689</v>
      </c>
      <c r="K97" s="143">
        <v>872.95</v>
      </c>
      <c r="L97" s="115">
        <f t="shared" si="4"/>
        <v>87.295000000000002</v>
      </c>
      <c r="M97" s="26"/>
      <c r="N97" s="111">
        <f t="shared" si="5"/>
        <v>0</v>
      </c>
      <c r="Q97" s="117"/>
    </row>
    <row r="98" spans="1:17" s="32" customFormat="1" ht="31.5" customHeight="1" x14ac:dyDescent="0.25">
      <c r="A98" s="25" t="s">
        <v>158</v>
      </c>
      <c r="B98" s="27"/>
      <c r="C98" s="34" t="s">
        <v>218</v>
      </c>
      <c r="D98" s="35" t="s">
        <v>385</v>
      </c>
      <c r="E98" s="23" t="s">
        <v>386</v>
      </c>
      <c r="F98" s="25"/>
      <c r="G98" s="25" t="s">
        <v>360</v>
      </c>
      <c r="H98" s="46">
        <f>VLOOKUP(D98,[1]дойпак!$E$7:$S$217,15,0)</f>
        <v>10</v>
      </c>
      <c r="I98" s="45" t="s">
        <v>45</v>
      </c>
      <c r="J98" s="25" t="s">
        <v>689</v>
      </c>
      <c r="K98" s="143">
        <v>742.05850000000009</v>
      </c>
      <c r="L98" s="115">
        <f t="shared" si="4"/>
        <v>74.205850000000012</v>
      </c>
      <c r="M98" s="26"/>
      <c r="N98" s="111">
        <f t="shared" si="5"/>
        <v>0</v>
      </c>
      <c r="Q98" s="117"/>
    </row>
    <row r="99" spans="1:17" s="32" customFormat="1" ht="31.5" customHeight="1" x14ac:dyDescent="0.25">
      <c r="A99" s="25" t="s">
        <v>158</v>
      </c>
      <c r="B99" s="27"/>
      <c r="C99" s="34" t="s">
        <v>387</v>
      </c>
      <c r="D99" s="35" t="s">
        <v>388</v>
      </c>
      <c r="E99" s="23" t="s">
        <v>389</v>
      </c>
      <c r="F99" s="25"/>
      <c r="G99" s="25" t="s">
        <v>29</v>
      </c>
      <c r="H99" s="46">
        <f>VLOOKUP(D99,[1]дойпак!$E$7:$S$217,15,0)</f>
        <v>10</v>
      </c>
      <c r="I99" s="45" t="s">
        <v>45</v>
      </c>
      <c r="J99" s="25" t="s">
        <v>689</v>
      </c>
      <c r="K99" s="143">
        <v>1413.7093750000001</v>
      </c>
      <c r="L99" s="115">
        <f t="shared" si="4"/>
        <v>141.37093750000003</v>
      </c>
      <c r="M99" s="26"/>
      <c r="N99" s="111">
        <f t="shared" si="5"/>
        <v>0</v>
      </c>
      <c r="Q99" s="117"/>
    </row>
    <row r="100" spans="1:17" s="32" customFormat="1" ht="31.5" customHeight="1" x14ac:dyDescent="0.25">
      <c r="A100" s="25" t="s">
        <v>158</v>
      </c>
      <c r="B100" s="27"/>
      <c r="C100" s="34" t="s">
        <v>390</v>
      </c>
      <c r="D100" s="35" t="s">
        <v>391</v>
      </c>
      <c r="E100" s="23" t="s">
        <v>392</v>
      </c>
      <c r="F100" s="25"/>
      <c r="G100" s="25" t="s">
        <v>49</v>
      </c>
      <c r="H100" s="46">
        <f>VLOOKUP(D100,[1]дойпак!$E$7:$S$217,15,0)</f>
        <v>10</v>
      </c>
      <c r="I100" s="45" t="s">
        <v>45</v>
      </c>
      <c r="J100" s="25" t="s">
        <v>689</v>
      </c>
      <c r="K100" s="143">
        <v>803.40002500000014</v>
      </c>
      <c r="L100" s="115">
        <f t="shared" si="4"/>
        <v>80.340002500000011</v>
      </c>
      <c r="M100" s="26"/>
      <c r="N100" s="111">
        <f t="shared" si="5"/>
        <v>0</v>
      </c>
      <c r="Q100" s="117"/>
    </row>
    <row r="101" spans="1:17" s="32" customFormat="1" ht="31.5" customHeight="1" x14ac:dyDescent="0.25">
      <c r="A101" s="25" t="s">
        <v>158</v>
      </c>
      <c r="B101" s="27"/>
      <c r="C101" s="34" t="s">
        <v>393</v>
      </c>
      <c r="D101" s="35" t="s">
        <v>394</v>
      </c>
      <c r="E101" s="23" t="s">
        <v>395</v>
      </c>
      <c r="F101" s="25"/>
      <c r="G101" s="25" t="s">
        <v>44</v>
      </c>
      <c r="H101" s="46">
        <f>VLOOKUP(D101,[1]дойпак!$E$7:$S$217,15,0)</f>
        <v>10</v>
      </c>
      <c r="I101" s="45" t="s">
        <v>45</v>
      </c>
      <c r="J101" s="25" t="s">
        <v>689</v>
      </c>
      <c r="K101" s="143">
        <v>1036.342525</v>
      </c>
      <c r="L101" s="115">
        <f t="shared" si="4"/>
        <v>103.6342525</v>
      </c>
      <c r="M101" s="26"/>
      <c r="N101" s="111">
        <f t="shared" si="5"/>
        <v>0</v>
      </c>
      <c r="Q101" s="117"/>
    </row>
    <row r="102" spans="1:17" s="32" customFormat="1" ht="31.5" customHeight="1" x14ac:dyDescent="0.25">
      <c r="A102" s="25" t="s">
        <v>158</v>
      </c>
      <c r="B102" s="27"/>
      <c r="C102" s="34" t="s">
        <v>168</v>
      </c>
      <c r="D102" s="35" t="s">
        <v>169</v>
      </c>
      <c r="E102" s="23" t="s">
        <v>170</v>
      </c>
      <c r="F102" s="25"/>
      <c r="G102" s="25" t="s">
        <v>20</v>
      </c>
      <c r="H102" s="46">
        <f>VLOOKUP(D102,[1]дойпак!$E$7:$S$217,15,0)</f>
        <v>10</v>
      </c>
      <c r="I102" s="45" t="s">
        <v>45</v>
      </c>
      <c r="J102" s="25" t="s">
        <v>689</v>
      </c>
      <c r="K102" s="143">
        <v>799.73949999999991</v>
      </c>
      <c r="L102" s="115">
        <f t="shared" si="4"/>
        <v>79.973949999999988</v>
      </c>
      <c r="M102" s="26"/>
      <c r="N102" s="111">
        <f t="shared" si="5"/>
        <v>0</v>
      </c>
      <c r="Q102" s="117"/>
    </row>
    <row r="103" spans="1:17" s="32" customFormat="1" ht="31.5" customHeight="1" x14ac:dyDescent="0.25">
      <c r="A103" s="25" t="s">
        <v>158</v>
      </c>
      <c r="B103" s="27"/>
      <c r="C103" s="34" t="s">
        <v>171</v>
      </c>
      <c r="D103" s="35" t="s">
        <v>172</v>
      </c>
      <c r="E103" s="23" t="s">
        <v>173</v>
      </c>
      <c r="F103" s="25"/>
      <c r="G103" s="25" t="s">
        <v>49</v>
      </c>
      <c r="H103" s="46">
        <f>VLOOKUP(D103,[1]дойпак!$E$7:$S$217,15,0)</f>
        <v>10</v>
      </c>
      <c r="I103" s="45" t="s">
        <v>45</v>
      </c>
      <c r="J103" s="25" t="s">
        <v>689</v>
      </c>
      <c r="K103" s="143">
        <v>1376.5495000000001</v>
      </c>
      <c r="L103" s="115">
        <f t="shared" si="4"/>
        <v>137.65495000000001</v>
      </c>
      <c r="M103" s="26"/>
      <c r="N103" s="111">
        <f t="shared" si="5"/>
        <v>0</v>
      </c>
      <c r="Q103" s="117"/>
    </row>
    <row r="104" spans="1:17" s="32" customFormat="1" ht="31.5" customHeight="1" x14ac:dyDescent="0.25">
      <c r="A104" s="25" t="s">
        <v>158</v>
      </c>
      <c r="B104" s="27"/>
      <c r="C104" s="34" t="s">
        <v>174</v>
      </c>
      <c r="D104" s="35" t="s">
        <v>175</v>
      </c>
      <c r="E104" s="23" t="s">
        <v>176</v>
      </c>
      <c r="F104" s="25"/>
      <c r="G104" s="25" t="s">
        <v>25</v>
      </c>
      <c r="H104" s="46">
        <f>VLOOKUP(D104,[1]дойпак!$E$7:$S$217,15,0)</f>
        <v>10</v>
      </c>
      <c r="I104" s="25" t="s">
        <v>15</v>
      </c>
      <c r="J104" s="25" t="s">
        <v>689</v>
      </c>
      <c r="K104" s="143">
        <v>1059.3040000000001</v>
      </c>
      <c r="L104" s="115">
        <f t="shared" si="4"/>
        <v>105.93040000000001</v>
      </c>
      <c r="M104" s="26"/>
      <c r="N104" s="111">
        <f t="shared" si="5"/>
        <v>0</v>
      </c>
      <c r="Q104" s="117"/>
    </row>
    <row r="105" spans="1:17" s="32" customFormat="1" ht="31.5" customHeight="1" x14ac:dyDescent="0.25">
      <c r="A105" s="25" t="s">
        <v>158</v>
      </c>
      <c r="B105" s="27"/>
      <c r="C105" s="34" t="s">
        <v>396</v>
      </c>
      <c r="D105" s="35" t="s">
        <v>397</v>
      </c>
      <c r="E105" s="23" t="s">
        <v>398</v>
      </c>
      <c r="F105" s="25"/>
      <c r="G105" s="25" t="s">
        <v>150</v>
      </c>
      <c r="H105" s="46">
        <f>VLOOKUP(D105,[1]дойпак!$E$7:$S$217,15,0)</f>
        <v>10</v>
      </c>
      <c r="I105" s="25" t="s">
        <v>15</v>
      </c>
      <c r="J105" s="25" t="s">
        <v>689</v>
      </c>
      <c r="K105" s="143">
        <v>1239.0025000000001</v>
      </c>
      <c r="L105" s="115">
        <f t="shared" si="4"/>
        <v>123.90025</v>
      </c>
      <c r="M105" s="26"/>
      <c r="N105" s="111">
        <f t="shared" si="5"/>
        <v>0</v>
      </c>
      <c r="Q105" s="117"/>
    </row>
    <row r="106" spans="1:17" s="32" customFormat="1" ht="31.5" customHeight="1" x14ac:dyDescent="0.25">
      <c r="A106" s="25" t="s">
        <v>158</v>
      </c>
      <c r="B106" s="27"/>
      <c r="C106" s="34" t="s">
        <v>399</v>
      </c>
      <c r="D106" s="35" t="s">
        <v>400</v>
      </c>
      <c r="E106" s="23" t="s">
        <v>401</v>
      </c>
      <c r="F106" s="25"/>
      <c r="G106" s="25" t="s">
        <v>82</v>
      </c>
      <c r="H106" s="46">
        <f>VLOOKUP(D106,[1]дойпак!$E$7:$S$217,15,0)</f>
        <v>10</v>
      </c>
      <c r="I106" s="25" t="s">
        <v>65</v>
      </c>
      <c r="J106" s="25" t="s">
        <v>689</v>
      </c>
      <c r="K106" s="143">
        <v>1036.342525</v>
      </c>
      <c r="L106" s="115">
        <f t="shared" si="4"/>
        <v>103.6342525</v>
      </c>
      <c r="M106" s="26"/>
      <c r="N106" s="111">
        <f t="shared" si="5"/>
        <v>0</v>
      </c>
      <c r="Q106" s="117"/>
    </row>
    <row r="107" spans="1:17" s="32" customFormat="1" ht="31.5" customHeight="1" x14ac:dyDescent="0.25">
      <c r="A107" s="25" t="s">
        <v>158</v>
      </c>
      <c r="B107" s="27"/>
      <c r="C107" s="34" t="s">
        <v>402</v>
      </c>
      <c r="D107" s="35" t="s">
        <v>403</v>
      </c>
      <c r="E107" s="23" t="s">
        <v>404</v>
      </c>
      <c r="F107" s="25"/>
      <c r="G107" s="25" t="s">
        <v>44</v>
      </c>
      <c r="H107" s="46">
        <f>VLOOKUP(D107,[1]дойпак!$E$7:$S$217,15,0)</f>
        <v>10</v>
      </c>
      <c r="I107" s="45" t="s">
        <v>45</v>
      </c>
      <c r="J107" s="25" t="s">
        <v>689</v>
      </c>
      <c r="K107" s="143">
        <v>1122.53125</v>
      </c>
      <c r="L107" s="115">
        <f t="shared" si="4"/>
        <v>112.253125</v>
      </c>
      <c r="M107" s="26"/>
      <c r="N107" s="111">
        <f t="shared" si="5"/>
        <v>0</v>
      </c>
      <c r="Q107" s="117"/>
    </row>
    <row r="108" spans="1:17" s="32" customFormat="1" ht="31.5" customHeight="1" x14ac:dyDescent="0.25">
      <c r="A108" s="25" t="s">
        <v>158</v>
      </c>
      <c r="B108" s="27"/>
      <c r="C108" s="34" t="s">
        <v>405</v>
      </c>
      <c r="D108" s="35" t="s">
        <v>406</v>
      </c>
      <c r="E108" s="23" t="s">
        <v>407</v>
      </c>
      <c r="F108" s="25"/>
      <c r="G108" s="25" t="s">
        <v>86</v>
      </c>
      <c r="H108" s="46">
        <f>VLOOKUP(D108,[1]дойпак!$E$7:$S$217,15,0)</f>
        <v>10</v>
      </c>
      <c r="I108" s="45" t="s">
        <v>45</v>
      </c>
      <c r="J108" s="25" t="s">
        <v>689</v>
      </c>
      <c r="K108" s="143">
        <v>947.82437500000003</v>
      </c>
      <c r="L108" s="115">
        <f t="shared" si="4"/>
        <v>94.7824375</v>
      </c>
      <c r="M108" s="26"/>
      <c r="N108" s="111">
        <f t="shared" si="5"/>
        <v>0</v>
      </c>
      <c r="Q108" s="117"/>
    </row>
    <row r="109" spans="1:17" s="32" customFormat="1" ht="31.5" customHeight="1" x14ac:dyDescent="0.25">
      <c r="A109" s="25" t="s">
        <v>158</v>
      </c>
      <c r="B109" s="27"/>
      <c r="C109" s="34" t="s">
        <v>408</v>
      </c>
      <c r="D109" s="35" t="s">
        <v>409</v>
      </c>
      <c r="E109" s="23" t="s">
        <v>410</v>
      </c>
      <c r="F109" s="25"/>
      <c r="G109" s="25" t="s">
        <v>49</v>
      </c>
      <c r="H109" s="46">
        <f>VLOOKUP(D109,[1]дойпак!$E$7:$S$217,15,0)</f>
        <v>10</v>
      </c>
      <c r="I109" s="45" t="s">
        <v>15</v>
      </c>
      <c r="J109" s="25" t="s">
        <v>689</v>
      </c>
      <c r="K109" s="143">
        <v>947.82437500000003</v>
      </c>
      <c r="L109" s="115">
        <f t="shared" si="4"/>
        <v>94.7824375</v>
      </c>
      <c r="M109" s="26"/>
      <c r="N109" s="111">
        <f t="shared" si="5"/>
        <v>0</v>
      </c>
      <c r="Q109" s="117"/>
    </row>
    <row r="110" spans="1:17" s="32" customFormat="1" ht="31.5" customHeight="1" x14ac:dyDescent="0.25">
      <c r="A110" s="25" t="s">
        <v>158</v>
      </c>
      <c r="B110" s="27"/>
      <c r="C110" s="34" t="s">
        <v>411</v>
      </c>
      <c r="D110" s="35" t="s">
        <v>412</v>
      </c>
      <c r="E110" s="23" t="s">
        <v>413</v>
      </c>
      <c r="F110" s="25"/>
      <c r="G110" s="25" t="s">
        <v>49</v>
      </c>
      <c r="H110" s="46">
        <f>VLOOKUP(D110,[1]дойпак!$E$7:$S$217,15,0)</f>
        <v>10</v>
      </c>
      <c r="I110" s="45" t="s">
        <v>15</v>
      </c>
      <c r="J110" s="25" t="s">
        <v>689</v>
      </c>
      <c r="K110" s="143">
        <v>803.40002500000014</v>
      </c>
      <c r="L110" s="115">
        <f t="shared" si="4"/>
        <v>80.340002500000011</v>
      </c>
      <c r="M110" s="26"/>
      <c r="N110" s="111">
        <f t="shared" si="5"/>
        <v>0</v>
      </c>
      <c r="Q110" s="117"/>
    </row>
    <row r="111" spans="1:17" s="32" customFormat="1" ht="31.5" customHeight="1" x14ac:dyDescent="0.25">
      <c r="A111" s="25" t="s">
        <v>158</v>
      </c>
      <c r="B111" s="27"/>
      <c r="C111" s="34" t="s">
        <v>177</v>
      </c>
      <c r="D111" s="35" t="s">
        <v>178</v>
      </c>
      <c r="E111" s="23" t="s">
        <v>179</v>
      </c>
      <c r="F111" s="25"/>
      <c r="G111" s="25" t="s">
        <v>49</v>
      </c>
      <c r="H111" s="46">
        <f>VLOOKUP(D111,[1]дойпак!$E$7:$S$217,15,0)</f>
        <v>10</v>
      </c>
      <c r="I111" s="45" t="s">
        <v>15</v>
      </c>
      <c r="J111" s="25" t="s">
        <v>689</v>
      </c>
      <c r="K111" s="143">
        <v>959.47149999999988</v>
      </c>
      <c r="L111" s="115">
        <f t="shared" si="4"/>
        <v>95.947149999999993</v>
      </c>
      <c r="M111" s="26"/>
      <c r="N111" s="111">
        <f t="shared" si="5"/>
        <v>0</v>
      </c>
      <c r="Q111" s="117"/>
    </row>
    <row r="112" spans="1:17" s="32" customFormat="1" ht="31.5" customHeight="1" x14ac:dyDescent="0.25">
      <c r="A112" s="25" t="s">
        <v>158</v>
      </c>
      <c r="B112" s="27"/>
      <c r="C112" s="34" t="s">
        <v>180</v>
      </c>
      <c r="D112" s="35" t="s">
        <v>181</v>
      </c>
      <c r="E112" s="23" t="s">
        <v>182</v>
      </c>
      <c r="F112" s="25"/>
      <c r="G112" s="25" t="s">
        <v>14</v>
      </c>
      <c r="H112" s="46">
        <f>VLOOKUP(D112,[1]дойпак!$E$7:$S$217,15,0)</f>
        <v>10</v>
      </c>
      <c r="I112" s="45" t="s">
        <v>15</v>
      </c>
      <c r="J112" s="25" t="s">
        <v>689</v>
      </c>
      <c r="K112" s="143">
        <v>1017.1525</v>
      </c>
      <c r="L112" s="115">
        <f t="shared" si="4"/>
        <v>101.71525</v>
      </c>
      <c r="M112" s="26"/>
      <c r="N112" s="111">
        <f t="shared" si="5"/>
        <v>0</v>
      </c>
      <c r="Q112" s="117"/>
    </row>
    <row r="113" spans="1:17" s="32" customFormat="1" ht="31.5" customHeight="1" x14ac:dyDescent="0.25">
      <c r="A113" s="25" t="s">
        <v>158</v>
      </c>
      <c r="B113" s="27"/>
      <c r="C113" s="34" t="s">
        <v>414</v>
      </c>
      <c r="D113" s="35" t="s">
        <v>415</v>
      </c>
      <c r="E113" s="23" t="s">
        <v>416</v>
      </c>
      <c r="F113" s="25"/>
      <c r="G113" s="25" t="s">
        <v>14</v>
      </c>
      <c r="H113" s="46">
        <f>VLOOKUP(D113,[1]дойпак!$E$7:$S$217,15,0)</f>
        <v>10</v>
      </c>
      <c r="I113" s="45" t="s">
        <v>15</v>
      </c>
      <c r="J113" s="25" t="s">
        <v>689</v>
      </c>
      <c r="K113" s="143">
        <v>947.82437500000003</v>
      </c>
      <c r="L113" s="115">
        <f t="shared" si="4"/>
        <v>94.7824375</v>
      </c>
      <c r="M113" s="26"/>
      <c r="N113" s="111">
        <f t="shared" si="5"/>
        <v>0</v>
      </c>
      <c r="Q113" s="117"/>
    </row>
    <row r="114" spans="1:17" s="32" customFormat="1" ht="31.5" customHeight="1" x14ac:dyDescent="0.25">
      <c r="A114" s="25" t="s">
        <v>158</v>
      </c>
      <c r="B114" s="27"/>
      <c r="C114" s="34" t="s">
        <v>417</v>
      </c>
      <c r="D114" s="35" t="s">
        <v>418</v>
      </c>
      <c r="E114" s="23" t="s">
        <v>419</v>
      </c>
      <c r="F114" s="52"/>
      <c r="G114" s="25" t="s">
        <v>86</v>
      </c>
      <c r="H114" s="46">
        <f>VLOOKUP(D114,[1]дойпак!$E$7:$S$217,15,0)</f>
        <v>10</v>
      </c>
      <c r="I114" s="45" t="s">
        <v>15</v>
      </c>
      <c r="J114" s="25" t="s">
        <v>689</v>
      </c>
      <c r="K114" s="143">
        <v>947.82437500000003</v>
      </c>
      <c r="L114" s="115">
        <f t="shared" si="4"/>
        <v>94.7824375</v>
      </c>
      <c r="M114" s="26"/>
      <c r="N114" s="111">
        <f t="shared" si="5"/>
        <v>0</v>
      </c>
      <c r="Q114" s="117"/>
    </row>
    <row r="115" spans="1:17" s="32" customFormat="1" ht="31.5" customHeight="1" x14ac:dyDescent="0.25">
      <c r="A115" s="25" t="s">
        <v>158</v>
      </c>
      <c r="B115" s="27"/>
      <c r="C115" s="34" t="s">
        <v>420</v>
      </c>
      <c r="D115" s="35" t="s">
        <v>421</v>
      </c>
      <c r="E115" s="23" t="s">
        <v>422</v>
      </c>
      <c r="F115" s="25"/>
      <c r="G115" s="25" t="s">
        <v>49</v>
      </c>
      <c r="H115" s="46">
        <f>VLOOKUP(D115,[1]дойпак!$E$7:$S$217,15,0)</f>
        <v>10</v>
      </c>
      <c r="I115" s="45" t="s">
        <v>15</v>
      </c>
      <c r="J115" s="25" t="s">
        <v>689</v>
      </c>
      <c r="K115" s="143">
        <v>875.61220000000003</v>
      </c>
      <c r="L115" s="115">
        <f t="shared" si="4"/>
        <v>87.561220000000006</v>
      </c>
      <c r="M115" s="26"/>
      <c r="N115" s="111">
        <f t="shared" si="5"/>
        <v>0</v>
      </c>
      <c r="Q115" s="117"/>
    </row>
    <row r="116" spans="1:17" s="32" customFormat="1" ht="31.5" customHeight="1" x14ac:dyDescent="0.25">
      <c r="A116" s="25" t="s">
        <v>158</v>
      </c>
      <c r="B116" s="27"/>
      <c r="C116" s="34" t="s">
        <v>423</v>
      </c>
      <c r="D116" s="53" t="s">
        <v>424</v>
      </c>
      <c r="E116" s="23" t="s">
        <v>425</v>
      </c>
      <c r="F116" s="25"/>
      <c r="G116" s="25" t="s">
        <v>44</v>
      </c>
      <c r="H116" s="46">
        <f>VLOOKUP(D116,[1]дойпак!$E$7:$S$217,15,0)</f>
        <v>10</v>
      </c>
      <c r="I116" s="45" t="s">
        <v>15</v>
      </c>
      <c r="J116" s="25" t="s">
        <v>689</v>
      </c>
      <c r="K116" s="143">
        <v>875.61220000000003</v>
      </c>
      <c r="L116" s="115">
        <f t="shared" si="4"/>
        <v>87.561220000000006</v>
      </c>
      <c r="M116" s="26"/>
      <c r="N116" s="111">
        <f t="shared" si="5"/>
        <v>0</v>
      </c>
      <c r="Q116" s="117"/>
    </row>
    <row r="117" spans="1:17" s="32" customFormat="1" ht="31.5" customHeight="1" x14ac:dyDescent="0.25">
      <c r="A117" s="25" t="s">
        <v>158</v>
      </c>
      <c r="B117" s="27"/>
      <c r="C117" s="34" t="s">
        <v>426</v>
      </c>
      <c r="D117" s="35" t="s">
        <v>427</v>
      </c>
      <c r="E117" s="23" t="s">
        <v>428</v>
      </c>
      <c r="F117" s="25"/>
      <c r="G117" s="25" t="s">
        <v>49</v>
      </c>
      <c r="H117" s="46">
        <f>VLOOKUP(D117,[1]дойпак!$E$7:$S$217,15,0)</f>
        <v>10</v>
      </c>
      <c r="I117" s="45" t="s">
        <v>15</v>
      </c>
      <c r="J117" s="25" t="s">
        <v>689</v>
      </c>
      <c r="K117" s="143">
        <v>1239.0025000000001</v>
      </c>
      <c r="L117" s="115">
        <f t="shared" si="4"/>
        <v>123.90025</v>
      </c>
      <c r="M117" s="26"/>
      <c r="N117" s="111">
        <f t="shared" si="5"/>
        <v>0</v>
      </c>
      <c r="Q117" s="117"/>
    </row>
    <row r="118" spans="1:17" s="32" customFormat="1" ht="31.5" customHeight="1" x14ac:dyDescent="0.25">
      <c r="A118" s="25" t="s">
        <v>158</v>
      </c>
      <c r="B118" s="27"/>
      <c r="C118" s="34" t="s">
        <v>429</v>
      </c>
      <c r="D118" s="35" t="s">
        <v>430</v>
      </c>
      <c r="E118" s="23" t="s">
        <v>431</v>
      </c>
      <c r="F118" s="25"/>
      <c r="G118" s="25" t="s">
        <v>150</v>
      </c>
      <c r="H118" s="46">
        <f>VLOOKUP(D118,[1]дойпак!$E$7:$S$217,15,0)</f>
        <v>10</v>
      </c>
      <c r="I118" s="45" t="s">
        <v>15</v>
      </c>
      <c r="J118" s="25" t="s">
        <v>689</v>
      </c>
      <c r="K118" s="143">
        <v>1311.2146750000002</v>
      </c>
      <c r="L118" s="115">
        <f t="shared" si="4"/>
        <v>131.12146750000002</v>
      </c>
      <c r="M118" s="26"/>
      <c r="N118" s="111">
        <f t="shared" si="5"/>
        <v>0</v>
      </c>
      <c r="Q118" s="117"/>
    </row>
    <row r="119" spans="1:17" s="32" customFormat="1" ht="31.5" customHeight="1" x14ac:dyDescent="0.25">
      <c r="A119" s="25" t="s">
        <v>158</v>
      </c>
      <c r="B119" s="27"/>
      <c r="C119" s="34" t="s">
        <v>432</v>
      </c>
      <c r="D119" s="35" t="s">
        <v>433</v>
      </c>
      <c r="E119" s="23" t="s">
        <v>434</v>
      </c>
      <c r="F119" s="25"/>
      <c r="G119" s="25" t="s">
        <v>96</v>
      </c>
      <c r="H119" s="46">
        <f>VLOOKUP(D119,[1]дойпак!$E$7:$S$217,15,0)</f>
        <v>10</v>
      </c>
      <c r="I119" s="45" t="s">
        <v>15</v>
      </c>
      <c r="J119" s="25" t="s">
        <v>689</v>
      </c>
      <c r="K119" s="143">
        <v>1239.0025000000001</v>
      </c>
      <c r="L119" s="115">
        <f t="shared" si="4"/>
        <v>123.90025</v>
      </c>
      <c r="M119" s="26"/>
      <c r="N119" s="111">
        <f t="shared" si="5"/>
        <v>0</v>
      </c>
      <c r="Q119" s="117"/>
    </row>
    <row r="120" spans="1:17" s="32" customFormat="1" ht="31.5" customHeight="1" x14ac:dyDescent="0.25">
      <c r="A120" s="25" t="s">
        <v>158</v>
      </c>
      <c r="B120" s="27"/>
      <c r="C120" s="34" t="s">
        <v>435</v>
      </c>
      <c r="D120" s="35" t="s">
        <v>436</v>
      </c>
      <c r="E120" s="23" t="s">
        <v>437</v>
      </c>
      <c r="F120" s="25"/>
      <c r="G120" s="25" t="s">
        <v>20</v>
      </c>
      <c r="H120" s="46">
        <f>VLOOKUP(D120,[1]дойпак!$E$7:$S$217,15,0)</f>
        <v>10</v>
      </c>
      <c r="I120" s="45" t="s">
        <v>15</v>
      </c>
      <c r="J120" s="25" t="s">
        <v>689</v>
      </c>
      <c r="K120" s="143">
        <v>803.40002500000014</v>
      </c>
      <c r="L120" s="115">
        <f t="shared" si="4"/>
        <v>80.340002500000011</v>
      </c>
      <c r="M120" s="26"/>
      <c r="N120" s="111">
        <f t="shared" si="5"/>
        <v>0</v>
      </c>
      <c r="Q120" s="117"/>
    </row>
    <row r="121" spans="1:17" s="32" customFormat="1" ht="31.5" customHeight="1" x14ac:dyDescent="0.25">
      <c r="A121" s="25" t="s">
        <v>158</v>
      </c>
      <c r="B121" s="27"/>
      <c r="C121" s="34" t="s">
        <v>438</v>
      </c>
      <c r="D121" s="35" t="s">
        <v>439</v>
      </c>
      <c r="E121" s="23" t="s">
        <v>440</v>
      </c>
      <c r="F121" s="25"/>
      <c r="G121" s="25" t="s">
        <v>49</v>
      </c>
      <c r="H121" s="46">
        <f>VLOOKUP(D121,[1]дойпак!$E$7:$S$217,15,0)</f>
        <v>10</v>
      </c>
      <c r="I121" s="45" t="s">
        <v>15</v>
      </c>
      <c r="J121" s="25" t="s">
        <v>689</v>
      </c>
      <c r="K121" s="143">
        <v>875.61220000000003</v>
      </c>
      <c r="L121" s="115">
        <f t="shared" si="4"/>
        <v>87.561220000000006</v>
      </c>
      <c r="M121" s="26"/>
      <c r="N121" s="111">
        <f t="shared" si="5"/>
        <v>0</v>
      </c>
      <c r="Q121" s="117"/>
    </row>
    <row r="122" spans="1:17" s="32" customFormat="1" ht="31.5" customHeight="1" x14ac:dyDescent="0.25">
      <c r="A122" s="25" t="s">
        <v>158</v>
      </c>
      <c r="B122" s="27"/>
      <c r="C122" s="34" t="s">
        <v>441</v>
      </c>
      <c r="D122" s="35" t="s">
        <v>442</v>
      </c>
      <c r="E122" s="23" t="s">
        <v>443</v>
      </c>
      <c r="F122" s="25"/>
      <c r="G122" s="25" t="s">
        <v>49</v>
      </c>
      <c r="H122" s="46">
        <f>VLOOKUP(D122,[1]дойпак!$E$7:$S$217,15,0)</f>
        <v>10</v>
      </c>
      <c r="I122" s="45" t="s">
        <v>15</v>
      </c>
      <c r="J122" s="25" t="s">
        <v>689</v>
      </c>
      <c r="K122" s="143">
        <v>1239.0025000000001</v>
      </c>
      <c r="L122" s="115">
        <f t="shared" si="4"/>
        <v>123.90025</v>
      </c>
      <c r="M122" s="26"/>
      <c r="N122" s="111">
        <f t="shared" si="5"/>
        <v>0</v>
      </c>
      <c r="Q122" s="117"/>
    </row>
    <row r="123" spans="1:17" s="32" customFormat="1" ht="31.5" customHeight="1" x14ac:dyDescent="0.25">
      <c r="A123" s="25" t="s">
        <v>158</v>
      </c>
      <c r="B123" s="27"/>
      <c r="C123" s="34" t="s">
        <v>444</v>
      </c>
      <c r="D123" s="35" t="s">
        <v>445</v>
      </c>
      <c r="E123" s="23" t="s">
        <v>446</v>
      </c>
      <c r="F123" s="25"/>
      <c r="G123" s="25" t="s">
        <v>20</v>
      </c>
      <c r="H123" s="46">
        <f>VLOOKUP(D123,[1]дойпак!$E$7:$S$217,15,0)</f>
        <v>10</v>
      </c>
      <c r="I123" s="45" t="s">
        <v>15</v>
      </c>
      <c r="J123" s="25" t="s">
        <v>689</v>
      </c>
      <c r="K123" s="143">
        <v>803.40002500000014</v>
      </c>
      <c r="L123" s="115">
        <f t="shared" si="4"/>
        <v>80.340002500000011</v>
      </c>
      <c r="M123" s="26"/>
      <c r="N123" s="111">
        <f t="shared" si="5"/>
        <v>0</v>
      </c>
      <c r="Q123" s="117"/>
    </row>
    <row r="124" spans="1:17" s="32" customFormat="1" ht="31.5" customHeight="1" x14ac:dyDescent="0.25">
      <c r="A124" s="25" t="s">
        <v>158</v>
      </c>
      <c r="B124" s="27"/>
      <c r="C124" s="34" t="s">
        <v>447</v>
      </c>
      <c r="D124" s="35" t="s">
        <v>448</v>
      </c>
      <c r="E124" s="23" t="s">
        <v>449</v>
      </c>
      <c r="F124" s="25"/>
      <c r="G124" s="25" t="s">
        <v>204</v>
      </c>
      <c r="H124" s="46">
        <f>VLOOKUP(D124,[1]дойпак!$E$7:$S$217,15,0)</f>
        <v>10</v>
      </c>
      <c r="I124" s="45" t="s">
        <v>54</v>
      </c>
      <c r="J124" s="25" t="s">
        <v>689</v>
      </c>
      <c r="K124" s="143">
        <v>1239.0025000000001</v>
      </c>
      <c r="L124" s="115">
        <f t="shared" si="4"/>
        <v>123.90025</v>
      </c>
      <c r="M124" s="26"/>
      <c r="N124" s="111">
        <f t="shared" si="5"/>
        <v>0</v>
      </c>
      <c r="Q124" s="117"/>
    </row>
    <row r="125" spans="1:17" s="32" customFormat="1" ht="31.5" customHeight="1" x14ac:dyDescent="0.25">
      <c r="A125" s="25" t="s">
        <v>158</v>
      </c>
      <c r="B125" s="27"/>
      <c r="C125" s="34" t="s">
        <v>450</v>
      </c>
      <c r="D125" s="35" t="s">
        <v>451</v>
      </c>
      <c r="E125" s="23" t="s">
        <v>452</v>
      </c>
      <c r="F125" s="25"/>
      <c r="G125" s="25" t="s">
        <v>20</v>
      </c>
      <c r="H125" s="46">
        <f>VLOOKUP(D125,[1]дойпак!$E$7:$S$217,15,0)</f>
        <v>10</v>
      </c>
      <c r="I125" s="45" t="s">
        <v>54</v>
      </c>
      <c r="J125" s="25" t="s">
        <v>689</v>
      </c>
      <c r="K125" s="143">
        <v>1036.342525</v>
      </c>
      <c r="L125" s="115">
        <f t="shared" si="4"/>
        <v>103.6342525</v>
      </c>
      <c r="M125" s="26"/>
      <c r="N125" s="111">
        <f t="shared" si="5"/>
        <v>0</v>
      </c>
      <c r="Q125" s="117"/>
    </row>
    <row r="126" spans="1:17" s="32" customFormat="1" ht="31.5" customHeight="1" x14ac:dyDescent="0.25">
      <c r="A126" s="25" t="s">
        <v>158</v>
      </c>
      <c r="B126" s="27"/>
      <c r="C126" s="34" t="s">
        <v>453</v>
      </c>
      <c r="D126" s="35" t="s">
        <v>454</v>
      </c>
      <c r="E126" s="23" t="s">
        <v>455</v>
      </c>
      <c r="F126" s="25"/>
      <c r="G126" s="25" t="s">
        <v>14</v>
      </c>
      <c r="H126" s="46">
        <f>VLOOKUP(D126,[1]дойпак!$E$7:$S$217,15,0)</f>
        <v>10</v>
      </c>
      <c r="I126" s="45" t="s">
        <v>54</v>
      </c>
      <c r="J126" s="25" t="s">
        <v>689</v>
      </c>
      <c r="K126" s="143">
        <v>803.40002500000014</v>
      </c>
      <c r="L126" s="115">
        <f t="shared" si="4"/>
        <v>80.340002500000011</v>
      </c>
      <c r="M126" s="26"/>
      <c r="N126" s="111">
        <f t="shared" si="5"/>
        <v>0</v>
      </c>
      <c r="Q126" s="117"/>
    </row>
    <row r="127" spans="1:17" s="32" customFormat="1" ht="31.5" customHeight="1" x14ac:dyDescent="0.25">
      <c r="A127" s="25" t="s">
        <v>158</v>
      </c>
      <c r="B127" s="27"/>
      <c r="C127" s="34" t="s">
        <v>456</v>
      </c>
      <c r="D127" s="35" t="s">
        <v>457</v>
      </c>
      <c r="E127" s="23" t="s">
        <v>458</v>
      </c>
      <c r="F127" s="25"/>
      <c r="G127" s="25" t="s">
        <v>44</v>
      </c>
      <c r="H127" s="46">
        <f>VLOOKUP(D127,[1]дойпак!$E$7:$S$217,15,0)</f>
        <v>10</v>
      </c>
      <c r="I127" s="45" t="s">
        <v>54</v>
      </c>
      <c r="J127" s="25" t="s">
        <v>689</v>
      </c>
      <c r="K127" s="143">
        <v>1036.342525</v>
      </c>
      <c r="L127" s="115">
        <f t="shared" si="4"/>
        <v>103.6342525</v>
      </c>
      <c r="M127" s="26"/>
      <c r="N127" s="111">
        <f t="shared" si="5"/>
        <v>0</v>
      </c>
      <c r="Q127" s="117"/>
    </row>
    <row r="128" spans="1:17" s="32" customFormat="1" ht="31.5" customHeight="1" x14ac:dyDescent="0.25">
      <c r="A128" s="25" t="s">
        <v>158</v>
      </c>
      <c r="B128" s="27"/>
      <c r="C128" s="34" t="s">
        <v>459</v>
      </c>
      <c r="D128" s="35" t="s">
        <v>460</v>
      </c>
      <c r="E128" s="23" t="s">
        <v>461</v>
      </c>
      <c r="F128" s="25"/>
      <c r="G128" s="25" t="s">
        <v>462</v>
      </c>
      <c r="H128" s="46">
        <f>VLOOKUP(D128,[1]дойпак!$E$7:$S$217,15,0)</f>
        <v>10</v>
      </c>
      <c r="I128" s="45" t="s">
        <v>15</v>
      </c>
      <c r="J128" s="25" t="s">
        <v>689</v>
      </c>
      <c r="K128" s="143">
        <v>875.61220000000003</v>
      </c>
      <c r="L128" s="115">
        <f t="shared" si="4"/>
        <v>87.561220000000006</v>
      </c>
      <c r="M128" s="26"/>
      <c r="N128" s="111">
        <f t="shared" si="5"/>
        <v>0</v>
      </c>
      <c r="Q128" s="117"/>
    </row>
    <row r="129" spans="1:17" s="32" customFormat="1" ht="31.5" customHeight="1" x14ac:dyDescent="0.25">
      <c r="A129" s="25" t="s">
        <v>158</v>
      </c>
      <c r="B129" s="27"/>
      <c r="C129" s="34" t="s">
        <v>463</v>
      </c>
      <c r="D129" s="35" t="s">
        <v>464</v>
      </c>
      <c r="E129" s="23" t="s">
        <v>465</v>
      </c>
      <c r="F129" s="25"/>
      <c r="G129" s="25" t="s">
        <v>20</v>
      </c>
      <c r="H129" s="46">
        <f>VLOOKUP(D129,[1]дойпак!$E$7:$S$217,15,0)</f>
        <v>10</v>
      </c>
      <c r="I129" s="45" t="s">
        <v>45</v>
      </c>
      <c r="J129" s="25" t="s">
        <v>689</v>
      </c>
      <c r="K129" s="143">
        <v>1239.0025000000001</v>
      </c>
      <c r="L129" s="115">
        <f t="shared" si="4"/>
        <v>123.90025</v>
      </c>
      <c r="M129" s="26"/>
      <c r="N129" s="111">
        <f t="shared" si="5"/>
        <v>0</v>
      </c>
      <c r="Q129" s="117"/>
    </row>
    <row r="130" spans="1:17" s="32" customFormat="1" ht="31.5" customHeight="1" x14ac:dyDescent="0.25">
      <c r="A130" s="25" t="s">
        <v>158</v>
      </c>
      <c r="B130" s="27"/>
      <c r="C130" s="34" t="s">
        <v>466</v>
      </c>
      <c r="D130" s="35" t="s">
        <v>467</v>
      </c>
      <c r="E130" s="23" t="s">
        <v>468</v>
      </c>
      <c r="F130" s="25"/>
      <c r="G130" s="25" t="s">
        <v>44</v>
      </c>
      <c r="H130" s="46">
        <f>VLOOKUP(D130,[1]дойпак!$E$7:$S$217,15,0)</f>
        <v>10</v>
      </c>
      <c r="I130" s="45" t="s">
        <v>45</v>
      </c>
      <c r="J130" s="25" t="s">
        <v>689</v>
      </c>
      <c r="K130" s="143">
        <v>803.40002500000014</v>
      </c>
      <c r="L130" s="115">
        <f t="shared" si="4"/>
        <v>80.340002500000011</v>
      </c>
      <c r="M130" s="26"/>
      <c r="N130" s="111">
        <f t="shared" si="5"/>
        <v>0</v>
      </c>
      <c r="Q130" s="117"/>
    </row>
    <row r="131" spans="1:17" s="32" customFormat="1" ht="31.5" customHeight="1" x14ac:dyDescent="0.25">
      <c r="A131" s="25" t="s">
        <v>158</v>
      </c>
      <c r="B131" s="27"/>
      <c r="C131" s="34" t="s">
        <v>469</v>
      </c>
      <c r="D131" s="35" t="s">
        <v>470</v>
      </c>
      <c r="E131" s="23" t="s">
        <v>471</v>
      </c>
      <c r="F131" s="25"/>
      <c r="G131" s="25" t="s">
        <v>96</v>
      </c>
      <c r="H131" s="46">
        <f>VLOOKUP(D131,[1]дойпак!$E$7:$S$217,15,0)</f>
        <v>10</v>
      </c>
      <c r="I131" s="45" t="s">
        <v>15</v>
      </c>
      <c r="J131" s="25" t="s">
        <v>689</v>
      </c>
      <c r="K131" s="143">
        <v>1239.0025000000001</v>
      </c>
      <c r="L131" s="115">
        <f t="shared" si="4"/>
        <v>123.90025</v>
      </c>
      <c r="M131" s="26"/>
      <c r="N131" s="111">
        <f t="shared" si="5"/>
        <v>0</v>
      </c>
      <c r="Q131" s="117"/>
    </row>
    <row r="132" spans="1:17" s="32" customFormat="1" ht="31.5" customHeight="1" x14ac:dyDescent="0.25">
      <c r="A132" s="25" t="s">
        <v>158</v>
      </c>
      <c r="B132" s="27"/>
      <c r="C132" s="34" t="s">
        <v>472</v>
      </c>
      <c r="D132" s="35" t="s">
        <v>473</v>
      </c>
      <c r="E132" s="23" t="s">
        <v>474</v>
      </c>
      <c r="F132" s="25"/>
      <c r="G132" s="25" t="s">
        <v>96</v>
      </c>
      <c r="H132" s="46">
        <f>VLOOKUP(D132,[1]дойпак!$E$7:$S$217,15,0)</f>
        <v>10</v>
      </c>
      <c r="I132" s="45" t="s">
        <v>45</v>
      </c>
      <c r="J132" s="25" t="s">
        <v>689</v>
      </c>
      <c r="K132" s="143">
        <v>947.82437500000003</v>
      </c>
      <c r="L132" s="115">
        <f t="shared" si="4"/>
        <v>94.7824375</v>
      </c>
      <c r="M132" s="26"/>
      <c r="N132" s="111">
        <f t="shared" si="5"/>
        <v>0</v>
      </c>
      <c r="Q132" s="117"/>
    </row>
    <row r="133" spans="1:17" s="32" customFormat="1" ht="31.5" customHeight="1" x14ac:dyDescent="0.25">
      <c r="A133" s="25" t="s">
        <v>158</v>
      </c>
      <c r="B133" s="27"/>
      <c r="C133" s="34" t="s">
        <v>475</v>
      </c>
      <c r="D133" s="35" t="s">
        <v>476</v>
      </c>
      <c r="E133" s="23" t="s">
        <v>477</v>
      </c>
      <c r="F133" s="25"/>
      <c r="G133" s="25" t="s">
        <v>44</v>
      </c>
      <c r="H133" s="46">
        <f>VLOOKUP(D133,[1]дойпак!$E$7:$S$217,15,0)</f>
        <v>10</v>
      </c>
      <c r="I133" s="25" t="s">
        <v>65</v>
      </c>
      <c r="J133" s="25" t="s">
        <v>689</v>
      </c>
      <c r="K133" s="143">
        <v>803.40002500000014</v>
      </c>
      <c r="L133" s="115">
        <f t="shared" si="4"/>
        <v>80.340002500000011</v>
      </c>
      <c r="M133" s="26"/>
      <c r="N133" s="111">
        <f t="shared" si="5"/>
        <v>0</v>
      </c>
      <c r="Q133" s="117"/>
    </row>
    <row r="134" spans="1:17" s="32" customFormat="1" ht="31.5" customHeight="1" x14ac:dyDescent="0.25">
      <c r="A134" s="25" t="s">
        <v>158</v>
      </c>
      <c r="B134" s="27"/>
      <c r="C134" s="34" t="s">
        <v>183</v>
      </c>
      <c r="D134" s="35" t="s">
        <v>184</v>
      </c>
      <c r="E134" s="23" t="s">
        <v>185</v>
      </c>
      <c r="F134" s="25"/>
      <c r="G134" s="25" t="s">
        <v>96</v>
      </c>
      <c r="H134" s="46">
        <f>VLOOKUP(D134,[1]дойпак!$E$7:$S$217,15,0)</f>
        <v>10</v>
      </c>
      <c r="I134" s="25" t="s">
        <v>65</v>
      </c>
      <c r="J134" s="25" t="s">
        <v>689</v>
      </c>
      <c r="K134" s="143">
        <v>799.73949999999991</v>
      </c>
      <c r="L134" s="115">
        <f t="shared" si="4"/>
        <v>79.973949999999988</v>
      </c>
      <c r="M134" s="26"/>
      <c r="N134" s="111">
        <f t="shared" si="5"/>
        <v>0</v>
      </c>
      <c r="Q134" s="117"/>
    </row>
    <row r="135" spans="1:17" s="32" customFormat="1" ht="31.5" customHeight="1" x14ac:dyDescent="0.25">
      <c r="A135" s="25" t="s">
        <v>158</v>
      </c>
      <c r="B135" s="27"/>
      <c r="C135" s="34" t="s">
        <v>478</v>
      </c>
      <c r="D135" s="35" t="s">
        <v>479</v>
      </c>
      <c r="E135" s="23" t="s">
        <v>480</v>
      </c>
      <c r="F135" s="25"/>
      <c r="G135" s="25" t="s">
        <v>44</v>
      </c>
      <c r="H135" s="46">
        <f>VLOOKUP(D135,[1]дойпак!$E$7:$S$217,15,0)</f>
        <v>10</v>
      </c>
      <c r="I135" s="45" t="s">
        <v>209</v>
      </c>
      <c r="J135" s="25" t="s">
        <v>689</v>
      </c>
      <c r="K135" s="143">
        <v>803.40002500000014</v>
      </c>
      <c r="L135" s="115">
        <f t="shared" si="4"/>
        <v>80.340002500000011</v>
      </c>
      <c r="M135" s="26"/>
      <c r="N135" s="111">
        <f t="shared" si="5"/>
        <v>0</v>
      </c>
      <c r="Q135" s="117"/>
    </row>
    <row r="136" spans="1:17" s="32" customFormat="1" ht="31.5" customHeight="1" x14ac:dyDescent="0.25">
      <c r="A136" s="25" t="s">
        <v>158</v>
      </c>
      <c r="B136" s="27"/>
      <c r="C136" s="34" t="s">
        <v>481</v>
      </c>
      <c r="D136" s="35" t="s">
        <v>482</v>
      </c>
      <c r="E136" s="23" t="s">
        <v>483</v>
      </c>
      <c r="F136" s="25"/>
      <c r="G136" s="25" t="s">
        <v>129</v>
      </c>
      <c r="H136" s="46">
        <f>VLOOKUP(D136,[1]дойпак!$E$7:$S$217,15,0)</f>
        <v>10</v>
      </c>
      <c r="I136" s="45" t="s">
        <v>209</v>
      </c>
      <c r="J136" s="25" t="s">
        <v>689</v>
      </c>
      <c r="K136" s="143">
        <v>1122.53125</v>
      </c>
      <c r="L136" s="115">
        <f t="shared" si="4"/>
        <v>112.253125</v>
      </c>
      <c r="M136" s="26"/>
      <c r="N136" s="111">
        <f t="shared" si="5"/>
        <v>0</v>
      </c>
      <c r="Q136" s="117"/>
    </row>
    <row r="137" spans="1:17" s="32" customFormat="1" ht="31.5" customHeight="1" x14ac:dyDescent="0.25">
      <c r="A137" s="25" t="s">
        <v>158</v>
      </c>
      <c r="B137" s="27"/>
      <c r="C137" s="34" t="s">
        <v>484</v>
      </c>
      <c r="D137" s="35" t="s">
        <v>485</v>
      </c>
      <c r="E137" s="23" t="s">
        <v>486</v>
      </c>
      <c r="F137" s="25"/>
      <c r="G137" s="25" t="s">
        <v>25</v>
      </c>
      <c r="H137" s="46">
        <f>VLOOKUP(D137,[1]дойпак!$E$7:$S$217,15,0)</f>
        <v>10</v>
      </c>
      <c r="I137" s="45" t="s">
        <v>209</v>
      </c>
      <c r="J137" s="25" t="s">
        <v>689</v>
      </c>
      <c r="K137" s="143">
        <v>803.40002500000014</v>
      </c>
      <c r="L137" s="115">
        <f t="shared" si="4"/>
        <v>80.340002500000011</v>
      </c>
      <c r="M137" s="26"/>
      <c r="N137" s="111">
        <f t="shared" si="5"/>
        <v>0</v>
      </c>
      <c r="Q137" s="117"/>
    </row>
    <row r="138" spans="1:17" s="32" customFormat="1" ht="31.5" customHeight="1" x14ac:dyDescent="0.25">
      <c r="A138" s="25" t="s">
        <v>158</v>
      </c>
      <c r="B138" s="27"/>
      <c r="C138" s="34" t="s">
        <v>487</v>
      </c>
      <c r="D138" s="35" t="s">
        <v>488</v>
      </c>
      <c r="E138" s="23" t="s">
        <v>489</v>
      </c>
      <c r="F138" s="25"/>
      <c r="G138" s="25" t="s">
        <v>14</v>
      </c>
      <c r="H138" s="46">
        <f>VLOOKUP(D138,[1]дойпак!$E$7:$S$217,15,0)</f>
        <v>10</v>
      </c>
      <c r="I138" s="45" t="s">
        <v>209</v>
      </c>
      <c r="J138" s="25" t="s">
        <v>689</v>
      </c>
      <c r="K138" s="143">
        <v>803.40002500000014</v>
      </c>
      <c r="L138" s="115">
        <f t="shared" si="4"/>
        <v>80.340002500000011</v>
      </c>
      <c r="M138" s="26"/>
      <c r="N138" s="111">
        <f t="shared" si="5"/>
        <v>0</v>
      </c>
      <c r="Q138" s="117"/>
    </row>
    <row r="139" spans="1:17" s="32" customFormat="1" ht="31.5" customHeight="1" x14ac:dyDescent="0.25">
      <c r="A139" s="25" t="s">
        <v>158</v>
      </c>
      <c r="B139" s="27"/>
      <c r="C139" s="34" t="s">
        <v>490</v>
      </c>
      <c r="D139" s="35" t="s">
        <v>491</v>
      </c>
      <c r="E139" s="23" t="s">
        <v>492</v>
      </c>
      <c r="F139" s="25"/>
      <c r="G139" s="25" t="s">
        <v>49</v>
      </c>
      <c r="H139" s="46">
        <f>VLOOKUP(D139,[1]дойпак!$E$7:$S$217,15,0)</f>
        <v>10</v>
      </c>
      <c r="I139" s="45" t="s">
        <v>209</v>
      </c>
      <c r="J139" s="25" t="s">
        <v>689</v>
      </c>
      <c r="K139" s="143">
        <v>1036.342525</v>
      </c>
      <c r="L139" s="115">
        <f t="shared" si="4"/>
        <v>103.6342525</v>
      </c>
      <c r="M139" s="26"/>
      <c r="N139" s="111">
        <f t="shared" si="5"/>
        <v>0</v>
      </c>
      <c r="Q139" s="117"/>
    </row>
    <row r="140" spans="1:17" s="32" customFormat="1" ht="31.5" customHeight="1" x14ac:dyDescent="0.25">
      <c r="A140" s="25" t="s">
        <v>158</v>
      </c>
      <c r="B140" s="27"/>
      <c r="C140" s="34" t="s">
        <v>186</v>
      </c>
      <c r="D140" s="35" t="s">
        <v>187</v>
      </c>
      <c r="E140" s="23" t="s">
        <v>188</v>
      </c>
      <c r="F140" s="25"/>
      <c r="G140" s="25" t="s">
        <v>25</v>
      </c>
      <c r="H140" s="46">
        <f>VLOOKUP(D140,[1]дойпак!$E$7:$S$217,15,0)</f>
        <v>10</v>
      </c>
      <c r="I140" s="25" t="s">
        <v>65</v>
      </c>
      <c r="J140" s="25" t="s">
        <v>689</v>
      </c>
      <c r="K140" s="143">
        <v>828.58</v>
      </c>
      <c r="L140" s="115">
        <f t="shared" si="4"/>
        <v>82.858000000000004</v>
      </c>
      <c r="M140" s="26"/>
      <c r="N140" s="111">
        <f t="shared" si="5"/>
        <v>0</v>
      </c>
      <c r="Q140" s="117"/>
    </row>
    <row r="141" spans="1:17" s="32" customFormat="1" ht="31.5" customHeight="1" x14ac:dyDescent="0.25">
      <c r="A141" s="25" t="s">
        <v>158</v>
      </c>
      <c r="B141" s="27"/>
      <c r="C141" s="34" t="s">
        <v>493</v>
      </c>
      <c r="D141" s="35" t="s">
        <v>494</v>
      </c>
      <c r="E141" s="23" t="s">
        <v>495</v>
      </c>
      <c r="F141" s="25"/>
      <c r="G141" s="25" t="s">
        <v>20</v>
      </c>
      <c r="H141" s="46">
        <f>VLOOKUP(D141,[1]дойпак!$E$7:$S$217,15,0)</f>
        <v>10</v>
      </c>
      <c r="I141" s="45" t="s">
        <v>209</v>
      </c>
      <c r="J141" s="25" t="s">
        <v>689</v>
      </c>
      <c r="K141" s="143">
        <v>875.61220000000003</v>
      </c>
      <c r="L141" s="115">
        <f t="shared" si="4"/>
        <v>87.561220000000006</v>
      </c>
      <c r="M141" s="26"/>
      <c r="N141" s="111">
        <f t="shared" si="5"/>
        <v>0</v>
      </c>
      <c r="Q141" s="117"/>
    </row>
    <row r="142" spans="1:17" s="32" customFormat="1" ht="31.5" customHeight="1" x14ac:dyDescent="0.25">
      <c r="A142" s="25" t="s">
        <v>158</v>
      </c>
      <c r="B142" s="27"/>
      <c r="C142" s="34" t="s">
        <v>496</v>
      </c>
      <c r="D142" s="35" t="s">
        <v>497</v>
      </c>
      <c r="E142" s="23" t="s">
        <v>498</v>
      </c>
      <c r="F142" s="25"/>
      <c r="G142" s="25" t="s">
        <v>20</v>
      </c>
      <c r="H142" s="46">
        <f>VLOOKUP(D142,[1]дойпак!$E$7:$S$217,15,0)</f>
        <v>10</v>
      </c>
      <c r="I142" s="45" t="s">
        <v>45</v>
      </c>
      <c r="J142" s="25" t="s">
        <v>689</v>
      </c>
      <c r="K142" s="143">
        <v>947.82437500000003</v>
      </c>
      <c r="L142" s="115">
        <f t="shared" si="4"/>
        <v>94.7824375</v>
      </c>
      <c r="M142" s="26"/>
      <c r="N142" s="111">
        <f t="shared" si="5"/>
        <v>0</v>
      </c>
      <c r="Q142" s="117"/>
    </row>
    <row r="143" spans="1:17" s="32" customFormat="1" ht="31.5" customHeight="1" x14ac:dyDescent="0.25">
      <c r="A143" s="25" t="s">
        <v>158</v>
      </c>
      <c r="B143" s="27"/>
      <c r="C143" s="34" t="s">
        <v>499</v>
      </c>
      <c r="D143" s="35" t="s">
        <v>500</v>
      </c>
      <c r="E143" s="23" t="s">
        <v>501</v>
      </c>
      <c r="F143" s="25"/>
      <c r="G143" s="25" t="s">
        <v>20</v>
      </c>
      <c r="H143" s="46">
        <f>VLOOKUP(D143,[1]дойпак!$E$7:$S$217,15,0)</f>
        <v>10</v>
      </c>
      <c r="I143" s="45" t="s">
        <v>45</v>
      </c>
      <c r="J143" s="25" t="s">
        <v>689</v>
      </c>
      <c r="K143" s="143">
        <v>875.61220000000003</v>
      </c>
      <c r="L143" s="115">
        <f t="shared" si="4"/>
        <v>87.561220000000006</v>
      </c>
      <c r="M143" s="26"/>
      <c r="N143" s="111">
        <f t="shared" si="5"/>
        <v>0</v>
      </c>
      <c r="Q143" s="117"/>
    </row>
    <row r="144" spans="1:17" s="32" customFormat="1" ht="31.5" customHeight="1" x14ac:dyDescent="0.25">
      <c r="A144" s="25" t="s">
        <v>158</v>
      </c>
      <c r="B144" s="27"/>
      <c r="C144" s="34" t="s">
        <v>226</v>
      </c>
      <c r="D144" s="35" t="s">
        <v>502</v>
      </c>
      <c r="E144" s="23" t="s">
        <v>503</v>
      </c>
      <c r="F144" s="25"/>
      <c r="G144" s="25" t="s">
        <v>96</v>
      </c>
      <c r="H144" s="46">
        <f>VLOOKUP(D144,[1]дойпак!$E$7:$S$217,15,0)</f>
        <v>10</v>
      </c>
      <c r="I144" s="25" t="s">
        <v>195</v>
      </c>
      <c r="J144" s="25" t="s">
        <v>689</v>
      </c>
      <c r="K144" s="143">
        <v>1232.347</v>
      </c>
      <c r="L144" s="115">
        <f t="shared" si="4"/>
        <v>123.2347</v>
      </c>
      <c r="M144" s="26"/>
      <c r="N144" s="111">
        <f t="shared" si="5"/>
        <v>0</v>
      </c>
      <c r="Q144" s="117"/>
    </row>
    <row r="145" spans="1:17" s="32" customFormat="1" ht="31.5" customHeight="1" x14ac:dyDescent="0.25">
      <c r="A145" s="25" t="s">
        <v>158</v>
      </c>
      <c r="B145" s="27"/>
      <c r="C145" s="34" t="s">
        <v>504</v>
      </c>
      <c r="D145" s="35" t="s">
        <v>505</v>
      </c>
      <c r="E145" s="23" t="s">
        <v>506</v>
      </c>
      <c r="F145" s="25"/>
      <c r="G145" s="25" t="s">
        <v>49</v>
      </c>
      <c r="H145" s="46">
        <f>VLOOKUP(D145,[1]дойпак!$E$7:$S$217,15,0)</f>
        <v>10</v>
      </c>
      <c r="I145" s="45" t="s">
        <v>45</v>
      </c>
      <c r="J145" s="25" t="s">
        <v>689</v>
      </c>
      <c r="K145" s="143">
        <v>1311.2146750000002</v>
      </c>
      <c r="L145" s="115">
        <f t="shared" si="4"/>
        <v>131.12146750000002</v>
      </c>
      <c r="M145" s="26"/>
      <c r="N145" s="111">
        <f t="shared" si="5"/>
        <v>0</v>
      </c>
      <c r="Q145" s="117"/>
    </row>
    <row r="146" spans="1:17" s="32" customFormat="1" ht="31.5" customHeight="1" x14ac:dyDescent="0.25">
      <c r="A146" s="25" t="s">
        <v>158</v>
      </c>
      <c r="B146" s="27"/>
      <c r="C146" s="34" t="s">
        <v>507</v>
      </c>
      <c r="D146" s="35" t="s">
        <v>508</v>
      </c>
      <c r="E146" s="23" t="s">
        <v>509</v>
      </c>
      <c r="F146" s="25"/>
      <c r="G146" s="25" t="s">
        <v>510</v>
      </c>
      <c r="H146" s="46">
        <f>VLOOKUP(D146,[1]дойпак!$E$7:$S$217,15,0)</f>
        <v>10</v>
      </c>
      <c r="I146" s="45" t="s">
        <v>209</v>
      </c>
      <c r="J146" s="25" t="s">
        <v>689</v>
      </c>
      <c r="K146" s="143">
        <v>1239.0025000000001</v>
      </c>
      <c r="L146" s="115">
        <f t="shared" si="4"/>
        <v>123.90025</v>
      </c>
      <c r="M146" s="26"/>
      <c r="N146" s="111">
        <f t="shared" si="5"/>
        <v>0</v>
      </c>
      <c r="Q146" s="117"/>
    </row>
    <row r="147" spans="1:17" s="32" customFormat="1" ht="31.5" customHeight="1" x14ac:dyDescent="0.25">
      <c r="A147" s="25" t="s">
        <v>158</v>
      </c>
      <c r="B147" s="27"/>
      <c r="C147" s="34" t="s">
        <v>511</v>
      </c>
      <c r="D147" s="35" t="s">
        <v>512</v>
      </c>
      <c r="E147" s="23" t="s">
        <v>513</v>
      </c>
      <c r="F147" s="25"/>
      <c r="G147" s="25" t="s">
        <v>96</v>
      </c>
      <c r="H147" s="46">
        <f>VLOOKUP(D147,[1]дойпак!$E$7:$S$217,15,0)</f>
        <v>10</v>
      </c>
      <c r="I147" s="25" t="s">
        <v>195</v>
      </c>
      <c r="J147" s="25" t="s">
        <v>689</v>
      </c>
      <c r="K147" s="143">
        <v>1122.53125</v>
      </c>
      <c r="L147" s="115">
        <f t="shared" si="4"/>
        <v>112.253125</v>
      </c>
      <c r="M147" s="26"/>
      <c r="N147" s="111">
        <f t="shared" si="5"/>
        <v>0</v>
      </c>
      <c r="Q147" s="117"/>
    </row>
    <row r="148" spans="1:17" s="32" customFormat="1" ht="31.5" customHeight="1" x14ac:dyDescent="0.25">
      <c r="A148" s="25" t="s">
        <v>158</v>
      </c>
      <c r="B148" s="27"/>
      <c r="C148" s="34" t="s">
        <v>514</v>
      </c>
      <c r="D148" s="35" t="s">
        <v>515</v>
      </c>
      <c r="E148" s="23" t="s">
        <v>516</v>
      </c>
      <c r="F148" s="25"/>
      <c r="G148" s="25" t="s">
        <v>20</v>
      </c>
      <c r="H148" s="46">
        <f>VLOOKUP(D148,[1]дойпак!$E$7:$S$217,15,0)</f>
        <v>10</v>
      </c>
      <c r="I148" s="45" t="s">
        <v>54</v>
      </c>
      <c r="J148" s="25" t="s">
        <v>689</v>
      </c>
      <c r="K148" s="143">
        <v>1122.53125</v>
      </c>
      <c r="L148" s="115">
        <f t="shared" ref="L148:L162" si="6">K148/H148</f>
        <v>112.253125</v>
      </c>
      <c r="M148" s="26"/>
      <c r="N148" s="111">
        <f t="shared" ref="N148:N162" si="7">K148*M148</f>
        <v>0</v>
      </c>
      <c r="Q148" s="117"/>
    </row>
    <row r="149" spans="1:17" s="32" customFormat="1" ht="31.5" customHeight="1" x14ac:dyDescent="0.25">
      <c r="A149" s="25" t="s">
        <v>158</v>
      </c>
      <c r="B149" s="27"/>
      <c r="C149" s="34" t="s">
        <v>517</v>
      </c>
      <c r="D149" s="35" t="s">
        <v>518</v>
      </c>
      <c r="E149" s="23" t="s">
        <v>519</v>
      </c>
      <c r="F149" s="25"/>
      <c r="G149" s="25" t="s">
        <v>49</v>
      </c>
      <c r="H149" s="46">
        <f>VLOOKUP(D149,[1]дойпак!$E$7:$S$217,15,0)</f>
        <v>10</v>
      </c>
      <c r="I149" s="45" t="s">
        <v>54</v>
      </c>
      <c r="J149" s="25" t="s">
        <v>689</v>
      </c>
      <c r="K149" s="143">
        <v>1122.53125</v>
      </c>
      <c r="L149" s="115">
        <f t="shared" si="6"/>
        <v>112.253125</v>
      </c>
      <c r="M149" s="26"/>
      <c r="N149" s="111">
        <f t="shared" si="7"/>
        <v>0</v>
      </c>
      <c r="Q149" s="117"/>
    </row>
    <row r="150" spans="1:17" s="32" customFormat="1" ht="31.5" customHeight="1" x14ac:dyDescent="0.25">
      <c r="A150" s="25" t="s">
        <v>158</v>
      </c>
      <c r="B150" s="27"/>
      <c r="C150" s="34" t="s">
        <v>520</v>
      </c>
      <c r="D150" s="35" t="s">
        <v>521</v>
      </c>
      <c r="E150" s="23" t="s">
        <v>522</v>
      </c>
      <c r="F150" s="25"/>
      <c r="G150" s="25" t="s">
        <v>49</v>
      </c>
      <c r="H150" s="46">
        <f>VLOOKUP(D150,[1]дойпак!$E$7:$S$217,15,0)</f>
        <v>10</v>
      </c>
      <c r="I150" s="45" t="s">
        <v>54</v>
      </c>
      <c r="J150" s="25" t="s">
        <v>689</v>
      </c>
      <c r="K150" s="143">
        <v>803.40002500000014</v>
      </c>
      <c r="L150" s="115">
        <f t="shared" si="6"/>
        <v>80.340002500000011</v>
      </c>
      <c r="M150" s="26"/>
      <c r="N150" s="111">
        <f t="shared" si="7"/>
        <v>0</v>
      </c>
      <c r="Q150" s="117"/>
    </row>
    <row r="151" spans="1:17" s="32" customFormat="1" ht="31.5" customHeight="1" x14ac:dyDescent="0.25">
      <c r="A151" s="25" t="s">
        <v>158</v>
      </c>
      <c r="B151" s="27"/>
      <c r="C151" s="34" t="s">
        <v>523</v>
      </c>
      <c r="D151" s="35" t="s">
        <v>524</v>
      </c>
      <c r="E151" s="23" t="s">
        <v>525</v>
      </c>
      <c r="F151" s="25"/>
      <c r="G151" s="25" t="s">
        <v>14</v>
      </c>
      <c r="H151" s="46">
        <f>VLOOKUP(D151,[1]дойпак!$E$7:$S$217,15,0)</f>
        <v>10</v>
      </c>
      <c r="I151" s="25" t="s">
        <v>195</v>
      </c>
      <c r="J151" s="25" t="s">
        <v>689</v>
      </c>
      <c r="K151" s="143">
        <v>947.82437500000003</v>
      </c>
      <c r="L151" s="115">
        <f t="shared" si="6"/>
        <v>94.7824375</v>
      </c>
      <c r="M151" s="26"/>
      <c r="N151" s="111">
        <f t="shared" si="7"/>
        <v>0</v>
      </c>
      <c r="Q151" s="117"/>
    </row>
    <row r="152" spans="1:17" s="32" customFormat="1" ht="31.5" customHeight="1" x14ac:dyDescent="0.25">
      <c r="A152" s="25" t="s">
        <v>158</v>
      </c>
      <c r="B152" s="27"/>
      <c r="C152" s="34" t="s">
        <v>526</v>
      </c>
      <c r="D152" s="35" t="s">
        <v>527</v>
      </c>
      <c r="E152" s="23" t="s">
        <v>528</v>
      </c>
      <c r="F152" s="25"/>
      <c r="G152" s="25" t="s">
        <v>29</v>
      </c>
      <c r="H152" s="46">
        <f>VLOOKUP(D152,[1]дойпак!$E$7:$S$217,15,0)</f>
        <v>10</v>
      </c>
      <c r="I152" s="25" t="s">
        <v>195</v>
      </c>
      <c r="J152" s="25" t="s">
        <v>689</v>
      </c>
      <c r="K152" s="143">
        <v>1122.53125</v>
      </c>
      <c r="L152" s="115">
        <f t="shared" si="6"/>
        <v>112.253125</v>
      </c>
      <c r="M152" s="26"/>
      <c r="N152" s="111">
        <f t="shared" si="7"/>
        <v>0</v>
      </c>
      <c r="Q152" s="117"/>
    </row>
    <row r="153" spans="1:17" s="32" customFormat="1" ht="31.5" customHeight="1" x14ac:dyDescent="0.25">
      <c r="A153" s="25" t="s">
        <v>158</v>
      </c>
      <c r="B153" s="27"/>
      <c r="C153" s="34" t="s">
        <v>529</v>
      </c>
      <c r="D153" s="35" t="s">
        <v>530</v>
      </c>
      <c r="E153" s="23" t="s">
        <v>531</v>
      </c>
      <c r="F153" s="25"/>
      <c r="G153" s="25" t="s">
        <v>236</v>
      </c>
      <c r="H153" s="46">
        <f>VLOOKUP(D153,[1]дойпак!$E$7:$S$217,15,0)</f>
        <v>10</v>
      </c>
      <c r="I153" s="45" t="s">
        <v>45</v>
      </c>
      <c r="J153" s="25" t="s">
        <v>689</v>
      </c>
      <c r="K153" s="143">
        <v>947.82437500000003</v>
      </c>
      <c r="L153" s="115">
        <f t="shared" si="6"/>
        <v>94.7824375</v>
      </c>
      <c r="M153" s="26"/>
      <c r="N153" s="111">
        <f t="shared" si="7"/>
        <v>0</v>
      </c>
      <c r="Q153" s="117"/>
    </row>
    <row r="154" spans="1:17" s="32" customFormat="1" ht="31.5" customHeight="1" x14ac:dyDescent="0.25">
      <c r="A154" s="25" t="s">
        <v>158</v>
      </c>
      <c r="B154" s="27"/>
      <c r="C154" s="34" t="s">
        <v>532</v>
      </c>
      <c r="D154" s="35" t="s">
        <v>533</v>
      </c>
      <c r="E154" s="23" t="s">
        <v>534</v>
      </c>
      <c r="F154" s="25"/>
      <c r="G154" s="25" t="s">
        <v>49</v>
      </c>
      <c r="H154" s="46">
        <f>VLOOKUP(D154,[1]дойпак!$E$7:$S$217,15,0)</f>
        <v>10</v>
      </c>
      <c r="I154" s="45" t="s">
        <v>15</v>
      </c>
      <c r="J154" s="25" t="s">
        <v>689</v>
      </c>
      <c r="K154" s="143">
        <v>1239.0025000000001</v>
      </c>
      <c r="L154" s="115">
        <f t="shared" si="6"/>
        <v>123.90025</v>
      </c>
      <c r="M154" s="26"/>
      <c r="N154" s="111">
        <f t="shared" si="7"/>
        <v>0</v>
      </c>
      <c r="Q154" s="117"/>
    </row>
    <row r="155" spans="1:17" s="32" customFormat="1" ht="31.5" customHeight="1" x14ac:dyDescent="0.25">
      <c r="A155" s="25" t="s">
        <v>158</v>
      </c>
      <c r="B155" s="27"/>
      <c r="C155" s="34" t="s">
        <v>535</v>
      </c>
      <c r="D155" s="35" t="s">
        <v>536</v>
      </c>
      <c r="E155" s="23" t="s">
        <v>537</v>
      </c>
      <c r="F155" s="25"/>
      <c r="G155" s="25" t="s">
        <v>20</v>
      </c>
      <c r="H155" s="46">
        <f>VLOOKUP(D155,[1]дойпак!$E$7:$S$217,15,0)</f>
        <v>10</v>
      </c>
      <c r="I155" s="45" t="s">
        <v>54</v>
      </c>
      <c r="J155" s="25" t="s">
        <v>689</v>
      </c>
      <c r="K155" s="143">
        <v>1239.0025000000001</v>
      </c>
      <c r="L155" s="115">
        <f t="shared" si="6"/>
        <v>123.90025</v>
      </c>
      <c r="M155" s="26"/>
      <c r="N155" s="111">
        <f t="shared" si="7"/>
        <v>0</v>
      </c>
      <c r="Q155" s="117"/>
    </row>
    <row r="156" spans="1:17" s="32" customFormat="1" ht="31.5" customHeight="1" x14ac:dyDescent="0.25">
      <c r="A156" s="25" t="s">
        <v>158</v>
      </c>
      <c r="B156" s="27"/>
      <c r="C156" s="34" t="s">
        <v>538</v>
      </c>
      <c r="D156" s="35" t="s">
        <v>539</v>
      </c>
      <c r="E156" s="23" t="s">
        <v>540</v>
      </c>
      <c r="F156" s="25"/>
      <c r="G156" s="25" t="s">
        <v>44</v>
      </c>
      <c r="H156" s="46">
        <f>VLOOKUP(D156,[1]дойпак!$E$7:$S$217,15,0)</f>
        <v>10</v>
      </c>
      <c r="I156" s="45" t="s">
        <v>45</v>
      </c>
      <c r="J156" s="25" t="s">
        <v>689</v>
      </c>
      <c r="K156" s="143">
        <v>947.82437500000003</v>
      </c>
      <c r="L156" s="115">
        <f t="shared" si="6"/>
        <v>94.7824375</v>
      </c>
      <c r="M156" s="26"/>
      <c r="N156" s="111">
        <f t="shared" si="7"/>
        <v>0</v>
      </c>
      <c r="Q156" s="117"/>
    </row>
    <row r="157" spans="1:17" s="32" customFormat="1" ht="31.5" customHeight="1" x14ac:dyDescent="0.25">
      <c r="A157" s="25" t="s">
        <v>158</v>
      </c>
      <c r="B157" s="27"/>
      <c r="C157" s="34" t="s">
        <v>541</v>
      </c>
      <c r="D157" s="35" t="s">
        <v>542</v>
      </c>
      <c r="E157" s="23" t="s">
        <v>543</v>
      </c>
      <c r="F157" s="25"/>
      <c r="G157" s="25" t="s">
        <v>44</v>
      </c>
      <c r="H157" s="46">
        <f>VLOOKUP(D157,[1]дойпак!$E$7:$S$217,15,0)</f>
        <v>10</v>
      </c>
      <c r="I157" s="45" t="s">
        <v>15</v>
      </c>
      <c r="J157" s="25" t="s">
        <v>689</v>
      </c>
      <c r="K157" s="143">
        <v>803.40002500000014</v>
      </c>
      <c r="L157" s="115">
        <f t="shared" si="6"/>
        <v>80.340002500000011</v>
      </c>
      <c r="M157" s="26"/>
      <c r="N157" s="111">
        <f t="shared" si="7"/>
        <v>0</v>
      </c>
      <c r="Q157" s="117"/>
    </row>
    <row r="158" spans="1:17" s="32" customFormat="1" ht="31.5" customHeight="1" x14ac:dyDescent="0.25">
      <c r="A158" s="25" t="s">
        <v>158</v>
      </c>
      <c r="B158" s="27"/>
      <c r="C158" s="34" t="s">
        <v>544</v>
      </c>
      <c r="D158" s="35" t="s">
        <v>545</v>
      </c>
      <c r="E158" s="23" t="s">
        <v>546</v>
      </c>
      <c r="F158" s="25"/>
      <c r="G158" s="25" t="s">
        <v>49</v>
      </c>
      <c r="H158" s="46">
        <f>VLOOKUP(D158,[1]дойпак!$E$7:$S$217,15,0)</f>
        <v>10</v>
      </c>
      <c r="I158" s="45" t="s">
        <v>54</v>
      </c>
      <c r="J158" s="25" t="s">
        <v>689</v>
      </c>
      <c r="K158" s="143">
        <v>947.82437500000003</v>
      </c>
      <c r="L158" s="115">
        <f t="shared" si="6"/>
        <v>94.7824375</v>
      </c>
      <c r="M158" s="26"/>
      <c r="N158" s="111">
        <f t="shared" si="7"/>
        <v>0</v>
      </c>
      <c r="Q158" s="117"/>
    </row>
    <row r="159" spans="1:17" s="32" customFormat="1" ht="31.5" customHeight="1" x14ac:dyDescent="0.25">
      <c r="A159" s="25" t="s">
        <v>158</v>
      </c>
      <c r="B159" s="27"/>
      <c r="C159" s="34" t="s">
        <v>547</v>
      </c>
      <c r="D159" s="35" t="s">
        <v>548</v>
      </c>
      <c r="E159" s="23" t="s">
        <v>549</v>
      </c>
      <c r="F159" s="25"/>
      <c r="G159" s="25" t="s">
        <v>14</v>
      </c>
      <c r="H159" s="46">
        <f>VLOOKUP(D159,[1]дойпак!$E$7:$S$217,15,0)</f>
        <v>10</v>
      </c>
      <c r="I159" s="45" t="s">
        <v>45</v>
      </c>
      <c r="J159" s="25" t="s">
        <v>689</v>
      </c>
      <c r="K159" s="143">
        <v>1413.7093750000001</v>
      </c>
      <c r="L159" s="115">
        <f t="shared" si="6"/>
        <v>141.37093750000003</v>
      </c>
      <c r="M159" s="26"/>
      <c r="N159" s="111">
        <f t="shared" si="7"/>
        <v>0</v>
      </c>
      <c r="Q159" s="117"/>
    </row>
    <row r="160" spans="1:17" s="32" customFormat="1" ht="31.5" customHeight="1" x14ac:dyDescent="0.25">
      <c r="A160" s="25" t="s">
        <v>158</v>
      </c>
      <c r="B160" s="27"/>
      <c r="C160" s="34" t="s">
        <v>550</v>
      </c>
      <c r="D160" s="35" t="s">
        <v>551</v>
      </c>
      <c r="E160" s="23" t="s">
        <v>552</v>
      </c>
      <c r="F160" s="25"/>
      <c r="G160" s="25" t="s">
        <v>25</v>
      </c>
      <c r="H160" s="46">
        <f>VLOOKUP(D160,[1]дойпак!$E$7:$S$217,15,0)</f>
        <v>10</v>
      </c>
      <c r="I160" s="25" t="s">
        <v>65</v>
      </c>
      <c r="J160" s="25" t="s">
        <v>689</v>
      </c>
      <c r="K160" s="143">
        <v>1094.5781500000001</v>
      </c>
      <c r="L160" s="115">
        <f t="shared" si="6"/>
        <v>109.45781500000001</v>
      </c>
      <c r="M160" s="26"/>
      <c r="N160" s="111">
        <f t="shared" si="7"/>
        <v>0</v>
      </c>
      <c r="Q160" s="117"/>
    </row>
    <row r="161" spans="1:17" s="32" customFormat="1" ht="31.5" customHeight="1" x14ac:dyDescent="0.25">
      <c r="A161" s="25" t="s">
        <v>158</v>
      </c>
      <c r="B161" s="27"/>
      <c r="C161" s="34" t="s">
        <v>553</v>
      </c>
      <c r="D161" s="35" t="s">
        <v>554</v>
      </c>
      <c r="E161" s="23" t="s">
        <v>555</v>
      </c>
      <c r="F161" s="25"/>
      <c r="G161" s="25" t="s">
        <v>44</v>
      </c>
      <c r="H161" s="46">
        <f>VLOOKUP(D161,[1]дойпак!$E$7:$S$217,15,0)</f>
        <v>10</v>
      </c>
      <c r="I161" s="25" t="s">
        <v>65</v>
      </c>
      <c r="J161" s="25" t="s">
        <v>689</v>
      </c>
      <c r="K161" s="143">
        <v>1094.5781500000001</v>
      </c>
      <c r="L161" s="115">
        <f t="shared" si="6"/>
        <v>109.45781500000001</v>
      </c>
      <c r="M161" s="26"/>
      <c r="N161" s="111">
        <f t="shared" si="7"/>
        <v>0</v>
      </c>
      <c r="Q161" s="117"/>
    </row>
    <row r="162" spans="1:17" s="32" customFormat="1" ht="31.5" customHeight="1" x14ac:dyDescent="0.25">
      <c r="A162" s="25" t="s">
        <v>158</v>
      </c>
      <c r="B162" s="27"/>
      <c r="C162" s="34" t="s">
        <v>556</v>
      </c>
      <c r="D162" s="35" t="s">
        <v>557</v>
      </c>
      <c r="E162" s="23" t="s">
        <v>558</v>
      </c>
      <c r="F162" s="25"/>
      <c r="G162" s="25" t="s">
        <v>49</v>
      </c>
      <c r="H162" s="46">
        <f>VLOOKUP(D162,[1]дойпак!$E$7:$S$217,15,0)</f>
        <v>10</v>
      </c>
      <c r="I162" s="25" t="s">
        <v>65</v>
      </c>
      <c r="J162" s="25" t="s">
        <v>689</v>
      </c>
      <c r="K162" s="143">
        <v>1094.5781500000001</v>
      </c>
      <c r="L162" s="115">
        <f t="shared" si="6"/>
        <v>109.45781500000001</v>
      </c>
      <c r="M162" s="26"/>
      <c r="N162" s="111">
        <f t="shared" si="7"/>
        <v>0</v>
      </c>
      <c r="Q162" s="117"/>
    </row>
    <row r="163" spans="1:17" s="32" customFormat="1" ht="16.5" x14ac:dyDescent="0.25">
      <c r="A163" s="124" t="s">
        <v>210</v>
      </c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6"/>
    </row>
    <row r="164" spans="1:17" s="32" customFormat="1" ht="31.5" customHeight="1" x14ac:dyDescent="0.25">
      <c r="A164" s="25" t="s">
        <v>211</v>
      </c>
      <c r="B164" s="27"/>
      <c r="C164" s="34" t="s">
        <v>212</v>
      </c>
      <c r="D164" s="35" t="s">
        <v>213</v>
      </c>
      <c r="E164" s="23" t="s">
        <v>559</v>
      </c>
      <c r="F164" s="25"/>
      <c r="G164" s="25" t="s">
        <v>49</v>
      </c>
      <c r="H164" s="46">
        <f>VLOOKUP(D164,[1]дойпак!$E$7:$S$217,15,0)</f>
        <v>15</v>
      </c>
      <c r="I164" s="25" t="s">
        <v>65</v>
      </c>
      <c r="J164" s="25" t="s">
        <v>689</v>
      </c>
      <c r="K164" s="143">
        <v>1162.4642500000002</v>
      </c>
      <c r="L164" s="115">
        <f t="shared" ref="L164:L169" si="8">K164/H164</f>
        <v>77.497616666666687</v>
      </c>
      <c r="M164" s="26"/>
      <c r="N164" s="111">
        <f t="shared" ref="N164:N169" si="9">K164*M164</f>
        <v>0</v>
      </c>
      <c r="Q164" s="117"/>
    </row>
    <row r="165" spans="1:17" s="32" customFormat="1" ht="31.5" customHeight="1" x14ac:dyDescent="0.25">
      <c r="A165" s="25" t="s">
        <v>211</v>
      </c>
      <c r="B165" s="27"/>
      <c r="C165" s="34" t="s">
        <v>214</v>
      </c>
      <c r="D165" s="35" t="s">
        <v>215</v>
      </c>
      <c r="E165" s="23" t="s">
        <v>560</v>
      </c>
      <c r="F165" s="25"/>
      <c r="G165" s="25" t="s">
        <v>25</v>
      </c>
      <c r="H165" s="46">
        <f>VLOOKUP(D165,[1]дойпак!$E$7:$S$217,15,0)</f>
        <v>15</v>
      </c>
      <c r="I165" s="25" t="s">
        <v>65</v>
      </c>
      <c r="J165" s="25" t="s">
        <v>689</v>
      </c>
      <c r="K165" s="143">
        <v>1162.4642500000002</v>
      </c>
      <c r="L165" s="115">
        <f t="shared" si="8"/>
        <v>77.497616666666687</v>
      </c>
      <c r="M165" s="26"/>
      <c r="N165" s="111">
        <f t="shared" si="9"/>
        <v>0</v>
      </c>
      <c r="Q165" s="117"/>
    </row>
    <row r="166" spans="1:17" s="32" customFormat="1" ht="31.5" customHeight="1" x14ac:dyDescent="0.25">
      <c r="A166" s="25" t="s">
        <v>211</v>
      </c>
      <c r="B166" s="27"/>
      <c r="C166" s="34" t="s">
        <v>216</v>
      </c>
      <c r="D166" s="35" t="s">
        <v>217</v>
      </c>
      <c r="E166" s="23" t="s">
        <v>561</v>
      </c>
      <c r="F166" s="25"/>
      <c r="G166" s="25" t="s">
        <v>20</v>
      </c>
      <c r="H166" s="46">
        <f>VLOOKUP(D166,[1]дойпак!$E$7:$S$217,15,0)</f>
        <v>15</v>
      </c>
      <c r="I166" s="25" t="s">
        <v>65</v>
      </c>
      <c r="J166" s="25" t="s">
        <v>689</v>
      </c>
      <c r="K166" s="143">
        <v>1162.4642500000002</v>
      </c>
      <c r="L166" s="115">
        <f t="shared" si="8"/>
        <v>77.497616666666687</v>
      </c>
      <c r="M166" s="26"/>
      <c r="N166" s="111">
        <f t="shared" si="9"/>
        <v>0</v>
      </c>
      <c r="Q166" s="117"/>
    </row>
    <row r="167" spans="1:17" s="32" customFormat="1" ht="31.5" customHeight="1" x14ac:dyDescent="0.25">
      <c r="A167" s="25" t="s">
        <v>211</v>
      </c>
      <c r="B167" s="27"/>
      <c r="C167" s="34" t="s">
        <v>218</v>
      </c>
      <c r="D167" s="35" t="s">
        <v>219</v>
      </c>
      <c r="E167" s="23" t="s">
        <v>562</v>
      </c>
      <c r="F167" s="25"/>
      <c r="G167" s="25" t="s">
        <v>20</v>
      </c>
      <c r="H167" s="46">
        <f>VLOOKUP(D167,[1]дойпак!$E$7:$S$217,15,0)</f>
        <v>15</v>
      </c>
      <c r="I167" s="25" t="s">
        <v>65</v>
      </c>
      <c r="J167" s="25" t="s">
        <v>689</v>
      </c>
      <c r="K167" s="143">
        <v>1162.4642500000002</v>
      </c>
      <c r="L167" s="115">
        <f t="shared" si="8"/>
        <v>77.497616666666687</v>
      </c>
      <c r="M167" s="26"/>
      <c r="N167" s="111">
        <f t="shared" si="9"/>
        <v>0</v>
      </c>
      <c r="Q167" s="117"/>
    </row>
    <row r="168" spans="1:17" s="32" customFormat="1" ht="31.5" customHeight="1" x14ac:dyDescent="0.25">
      <c r="A168" s="25" t="s">
        <v>211</v>
      </c>
      <c r="B168" s="27"/>
      <c r="C168" s="34" t="s">
        <v>220</v>
      </c>
      <c r="D168" s="35" t="s">
        <v>221</v>
      </c>
      <c r="E168" s="23" t="s">
        <v>563</v>
      </c>
      <c r="F168" s="25"/>
      <c r="G168" s="25" t="s">
        <v>49</v>
      </c>
      <c r="H168" s="46">
        <f>VLOOKUP(D168,[1]дойпак!$E$7:$S$217,15,0)</f>
        <v>15</v>
      </c>
      <c r="I168" s="25" t="s">
        <v>54</v>
      </c>
      <c r="J168" s="25" t="s">
        <v>689</v>
      </c>
      <c r="K168" s="143">
        <v>1162.4642500000002</v>
      </c>
      <c r="L168" s="115">
        <f t="shared" si="8"/>
        <v>77.497616666666687</v>
      </c>
      <c r="M168" s="26"/>
      <c r="N168" s="111">
        <f t="shared" si="9"/>
        <v>0</v>
      </c>
      <c r="Q168" s="117"/>
    </row>
    <row r="169" spans="1:17" s="32" customFormat="1" ht="31.5" customHeight="1" x14ac:dyDescent="0.25">
      <c r="A169" s="25" t="s">
        <v>211</v>
      </c>
      <c r="B169" s="27"/>
      <c r="C169" s="34" t="s">
        <v>222</v>
      </c>
      <c r="D169" s="35" t="s">
        <v>223</v>
      </c>
      <c r="E169" s="23" t="s">
        <v>564</v>
      </c>
      <c r="F169" s="25"/>
      <c r="G169" s="25" t="s">
        <v>44</v>
      </c>
      <c r="H169" s="46">
        <f>VLOOKUP(D169,[1]дойпак!$E$7:$S$217,15,0)</f>
        <v>15</v>
      </c>
      <c r="I169" s="25" t="s">
        <v>54</v>
      </c>
      <c r="J169" s="25" t="s">
        <v>689</v>
      </c>
      <c r="K169" s="143">
        <v>1162.4642500000002</v>
      </c>
      <c r="L169" s="115">
        <f t="shared" si="8"/>
        <v>77.497616666666687</v>
      </c>
      <c r="M169" s="26"/>
      <c r="N169" s="111">
        <f t="shared" si="9"/>
        <v>0</v>
      </c>
      <c r="Q169" s="117"/>
    </row>
    <row r="170" spans="1:17" s="32" customFormat="1" ht="16.5" x14ac:dyDescent="0.25">
      <c r="A170" s="121" t="s">
        <v>224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3"/>
      <c r="Q170" s="117"/>
    </row>
    <row r="171" spans="1:17" s="32" customFormat="1" ht="31.5" customHeight="1" x14ac:dyDescent="0.25">
      <c r="A171" s="25" t="s">
        <v>225</v>
      </c>
      <c r="B171" s="27"/>
      <c r="C171" s="34" t="s">
        <v>226</v>
      </c>
      <c r="D171" s="35" t="s">
        <v>227</v>
      </c>
      <c r="E171" s="23" t="s">
        <v>565</v>
      </c>
      <c r="F171" s="52"/>
      <c r="G171" s="45" t="s">
        <v>96</v>
      </c>
      <c r="H171" s="46">
        <f>VLOOKUP(D171,[1]дойпак!$E$7:$S$217,15,0)</f>
        <v>20</v>
      </c>
      <c r="I171" s="45" t="s">
        <v>209</v>
      </c>
      <c r="J171" s="45" t="s">
        <v>37</v>
      </c>
      <c r="K171" s="143">
        <v>2563.8209999999999</v>
      </c>
      <c r="L171" s="115">
        <f t="shared" ref="L171:L178" si="10">K171/H171</f>
        <v>128.19104999999999</v>
      </c>
      <c r="M171" s="26"/>
      <c r="N171" s="111">
        <f t="shared" ref="N171:N178" si="11">K171*M171</f>
        <v>0</v>
      </c>
      <c r="O171" s="118"/>
      <c r="P171" s="118"/>
      <c r="Q171" s="117"/>
    </row>
    <row r="172" spans="1:17" s="32" customFormat="1" ht="31.5" customHeight="1" x14ac:dyDescent="0.25">
      <c r="A172" s="25" t="s">
        <v>225</v>
      </c>
      <c r="B172" s="27"/>
      <c r="C172" s="34" t="s">
        <v>228</v>
      </c>
      <c r="D172" s="35" t="s">
        <v>229</v>
      </c>
      <c r="E172" s="23" t="s">
        <v>566</v>
      </c>
      <c r="F172" s="25"/>
      <c r="G172" s="45" t="s">
        <v>14</v>
      </c>
      <c r="H172" s="46">
        <f>VLOOKUP(D172,[1]дойпак!$E$7:$S$217,15,0)</f>
        <v>20</v>
      </c>
      <c r="I172" s="45" t="s">
        <v>209</v>
      </c>
      <c r="J172" s="45" t="s">
        <v>37</v>
      </c>
      <c r="K172" s="143">
        <v>2563.8209999999999</v>
      </c>
      <c r="L172" s="115">
        <f t="shared" si="10"/>
        <v>128.19104999999999</v>
      </c>
      <c r="M172" s="26"/>
      <c r="N172" s="111">
        <f t="shared" si="11"/>
        <v>0</v>
      </c>
      <c r="Q172" s="117"/>
    </row>
    <row r="173" spans="1:17" s="32" customFormat="1" ht="31.5" customHeight="1" x14ac:dyDescent="0.25">
      <c r="A173" s="25" t="s">
        <v>225</v>
      </c>
      <c r="B173" s="27"/>
      <c r="C173" s="34" t="s">
        <v>230</v>
      </c>
      <c r="D173" s="35" t="s">
        <v>231</v>
      </c>
      <c r="E173" s="23" t="s">
        <v>567</v>
      </c>
      <c r="F173" s="25"/>
      <c r="G173" s="45" t="s">
        <v>44</v>
      </c>
      <c r="H173" s="46">
        <f>VLOOKUP(D173,[1]дойпак!$E$7:$S$217,15,0)</f>
        <v>20</v>
      </c>
      <c r="I173" s="45" t="s">
        <v>209</v>
      </c>
      <c r="J173" s="45" t="s">
        <v>37</v>
      </c>
      <c r="K173" s="143">
        <v>2563.8209999999999</v>
      </c>
      <c r="L173" s="115">
        <f t="shared" si="10"/>
        <v>128.19104999999999</v>
      </c>
      <c r="M173" s="26"/>
      <c r="N173" s="111">
        <f t="shared" si="11"/>
        <v>0</v>
      </c>
      <c r="Q173" s="117"/>
    </row>
    <row r="174" spans="1:17" s="32" customFormat="1" ht="31.5" customHeight="1" x14ac:dyDescent="0.25">
      <c r="A174" s="25" t="s">
        <v>225</v>
      </c>
      <c r="B174" s="27"/>
      <c r="C174" s="34" t="s">
        <v>232</v>
      </c>
      <c r="D174" s="35" t="s">
        <v>233</v>
      </c>
      <c r="E174" s="23" t="s">
        <v>568</v>
      </c>
      <c r="F174" s="52"/>
      <c r="G174" s="45" t="s">
        <v>20</v>
      </c>
      <c r="H174" s="46">
        <f>VLOOKUP(D174,[1]дойпак!$E$7:$S$217,15,0)</f>
        <v>20</v>
      </c>
      <c r="I174" s="45" t="s">
        <v>209</v>
      </c>
      <c r="J174" s="45" t="s">
        <v>37</v>
      </c>
      <c r="K174" s="143">
        <v>2563.8209999999999</v>
      </c>
      <c r="L174" s="115">
        <f t="shared" si="10"/>
        <v>128.19104999999999</v>
      </c>
      <c r="M174" s="26"/>
      <c r="N174" s="111">
        <f t="shared" si="11"/>
        <v>0</v>
      </c>
      <c r="Q174" s="117"/>
    </row>
    <row r="175" spans="1:17" s="32" customFormat="1" ht="31.5" customHeight="1" x14ac:dyDescent="0.25">
      <c r="A175" s="25" t="s">
        <v>225</v>
      </c>
      <c r="B175" s="27"/>
      <c r="C175" s="34" t="s">
        <v>234</v>
      </c>
      <c r="D175" s="35" t="s">
        <v>235</v>
      </c>
      <c r="E175" s="23" t="s">
        <v>569</v>
      </c>
      <c r="F175" s="25"/>
      <c r="G175" s="25" t="s">
        <v>236</v>
      </c>
      <c r="H175" s="46">
        <f>VLOOKUP(D175,[1]дойпак!$E$7:$S$217,15,0)</f>
        <v>20</v>
      </c>
      <c r="I175" s="45" t="s">
        <v>209</v>
      </c>
      <c r="J175" s="45" t="s">
        <v>37</v>
      </c>
      <c r="K175" s="143">
        <v>2563.8209999999999</v>
      </c>
      <c r="L175" s="115">
        <f t="shared" si="10"/>
        <v>128.19104999999999</v>
      </c>
      <c r="M175" s="26"/>
      <c r="N175" s="111">
        <f t="shared" si="11"/>
        <v>0</v>
      </c>
      <c r="Q175" s="117"/>
    </row>
    <row r="176" spans="1:17" s="32" customFormat="1" ht="31.5" customHeight="1" x14ac:dyDescent="0.25">
      <c r="A176" s="25" t="s">
        <v>225</v>
      </c>
      <c r="B176" s="27"/>
      <c r="C176" s="34" t="s">
        <v>237</v>
      </c>
      <c r="D176" s="35" t="s">
        <v>238</v>
      </c>
      <c r="E176" s="23" t="s">
        <v>570</v>
      </c>
      <c r="F176" s="25"/>
      <c r="G176" s="25" t="s">
        <v>25</v>
      </c>
      <c r="H176" s="46">
        <f>VLOOKUP(D176,[1]дойпак!$E$7:$S$217,15,0)</f>
        <v>20</v>
      </c>
      <c r="I176" s="45" t="s">
        <v>209</v>
      </c>
      <c r="J176" s="45" t="s">
        <v>37</v>
      </c>
      <c r="K176" s="143">
        <v>2563.8209999999999</v>
      </c>
      <c r="L176" s="115">
        <f t="shared" si="10"/>
        <v>128.19104999999999</v>
      </c>
      <c r="M176" s="26"/>
      <c r="N176" s="111">
        <f t="shared" si="11"/>
        <v>0</v>
      </c>
      <c r="Q176" s="117"/>
    </row>
    <row r="177" spans="1:17" s="32" customFormat="1" ht="31.5" customHeight="1" x14ac:dyDescent="0.25">
      <c r="A177" s="25" t="s">
        <v>225</v>
      </c>
      <c r="B177" s="27"/>
      <c r="C177" s="34" t="s">
        <v>239</v>
      </c>
      <c r="D177" s="39" t="s">
        <v>240</v>
      </c>
      <c r="E177" s="23" t="s">
        <v>571</v>
      </c>
      <c r="F177" s="25"/>
      <c r="G177" s="25" t="s">
        <v>29</v>
      </c>
      <c r="H177" s="46">
        <f>VLOOKUP(D177,[1]дойпак!$E$7:$S$217,15,0)</f>
        <v>20</v>
      </c>
      <c r="I177" s="45" t="s">
        <v>209</v>
      </c>
      <c r="J177" s="45" t="s">
        <v>37</v>
      </c>
      <c r="K177" s="143">
        <v>2563.8209999999999</v>
      </c>
      <c r="L177" s="115">
        <f t="shared" si="10"/>
        <v>128.19104999999999</v>
      </c>
      <c r="M177" s="26"/>
      <c r="N177" s="111">
        <f t="shared" si="11"/>
        <v>0</v>
      </c>
      <c r="Q177" s="117"/>
    </row>
    <row r="178" spans="1:17" s="32" customFormat="1" ht="31.5" customHeight="1" x14ac:dyDescent="0.25">
      <c r="A178" s="25" t="s">
        <v>225</v>
      </c>
      <c r="B178" s="27"/>
      <c r="C178" s="34" t="s">
        <v>241</v>
      </c>
      <c r="D178" s="39" t="s">
        <v>242</v>
      </c>
      <c r="E178" s="23" t="s">
        <v>572</v>
      </c>
      <c r="F178" s="25"/>
      <c r="G178" s="25" t="s">
        <v>49</v>
      </c>
      <c r="H178" s="46">
        <f>VLOOKUP(D178,[1]дойпак!$E$7:$S$217,15,0)</f>
        <v>20</v>
      </c>
      <c r="I178" s="45" t="s">
        <v>209</v>
      </c>
      <c r="J178" s="45" t="s">
        <v>37</v>
      </c>
      <c r="K178" s="143">
        <v>2563.8209999999999</v>
      </c>
      <c r="L178" s="115">
        <f t="shared" si="10"/>
        <v>128.19104999999999</v>
      </c>
      <c r="M178" s="26"/>
      <c r="N178" s="111">
        <f t="shared" si="11"/>
        <v>0</v>
      </c>
      <c r="Q178" s="117"/>
    </row>
    <row r="179" spans="1:17" s="32" customFormat="1" ht="16.5" x14ac:dyDescent="0.25">
      <c r="A179" s="124" t="s">
        <v>573</v>
      </c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6"/>
    </row>
    <row r="180" spans="1:17" s="32" customFormat="1" ht="31.5" customHeight="1" x14ac:dyDescent="0.25">
      <c r="A180" s="25" t="s">
        <v>574</v>
      </c>
      <c r="B180" s="27"/>
      <c r="C180" s="34" t="s">
        <v>575</v>
      </c>
      <c r="D180" s="40" t="s">
        <v>576</v>
      </c>
      <c r="E180" s="23" t="s">
        <v>577</v>
      </c>
      <c r="F180" s="25"/>
      <c r="G180" s="45" t="s">
        <v>20</v>
      </c>
      <c r="H180" s="46">
        <f>VLOOKUP(D180,[1]дойпак!$E$7:$S$217,15,0)</f>
        <v>50</v>
      </c>
      <c r="I180" s="45" t="s">
        <v>189</v>
      </c>
      <c r="J180" s="45" t="s">
        <v>578</v>
      </c>
      <c r="K180" s="143">
        <v>2939.4827500000001</v>
      </c>
      <c r="L180" s="115">
        <f t="shared" ref="L180:L188" si="12">K180/H180</f>
        <v>58.789655000000003</v>
      </c>
      <c r="M180" s="26"/>
      <c r="N180" s="111">
        <f t="shared" ref="N180:N188" si="13">K180*M180</f>
        <v>0</v>
      </c>
      <c r="Q180" s="117"/>
    </row>
    <row r="181" spans="1:17" s="32" customFormat="1" ht="31.5" customHeight="1" x14ac:dyDescent="0.25">
      <c r="A181" s="25" t="s">
        <v>574</v>
      </c>
      <c r="B181" s="27"/>
      <c r="C181" s="34" t="s">
        <v>579</v>
      </c>
      <c r="D181" s="35" t="s">
        <v>580</v>
      </c>
      <c r="E181" s="23" t="s">
        <v>581</v>
      </c>
      <c r="F181" s="25"/>
      <c r="G181" s="45" t="s">
        <v>25</v>
      </c>
      <c r="H181" s="46">
        <f>VLOOKUP(D181,[1]дойпак!$E$7:$S$217,15,0)</f>
        <v>50</v>
      </c>
      <c r="I181" s="45" t="s">
        <v>189</v>
      </c>
      <c r="J181" s="45" t="s">
        <v>578</v>
      </c>
      <c r="K181" s="143">
        <v>2939.4827500000001</v>
      </c>
      <c r="L181" s="115">
        <f t="shared" si="12"/>
        <v>58.789655000000003</v>
      </c>
      <c r="M181" s="26"/>
      <c r="N181" s="111">
        <f t="shared" si="13"/>
        <v>0</v>
      </c>
      <c r="Q181" s="117"/>
    </row>
    <row r="182" spans="1:17" s="32" customFormat="1" ht="31.5" customHeight="1" x14ac:dyDescent="0.25">
      <c r="A182" s="25" t="s">
        <v>574</v>
      </c>
      <c r="B182" s="27"/>
      <c r="C182" s="34" t="s">
        <v>196</v>
      </c>
      <c r="D182" s="35" t="s">
        <v>582</v>
      </c>
      <c r="E182" s="23" t="s">
        <v>583</v>
      </c>
      <c r="F182" s="25"/>
      <c r="G182" s="45" t="s">
        <v>44</v>
      </c>
      <c r="H182" s="46">
        <f>VLOOKUP(D182,[1]дойпак!$E$7:$S$217,15,0)</f>
        <v>50</v>
      </c>
      <c r="I182" s="45" t="s">
        <v>189</v>
      </c>
      <c r="J182" s="45" t="s">
        <v>578</v>
      </c>
      <c r="K182" s="143">
        <v>2939.4827500000001</v>
      </c>
      <c r="L182" s="115">
        <f t="shared" si="12"/>
        <v>58.789655000000003</v>
      </c>
      <c r="M182" s="26"/>
      <c r="N182" s="111">
        <f t="shared" si="13"/>
        <v>0</v>
      </c>
      <c r="Q182" s="117"/>
    </row>
    <row r="183" spans="1:17" s="32" customFormat="1" ht="31.5" customHeight="1" x14ac:dyDescent="0.25">
      <c r="A183" s="25" t="s">
        <v>574</v>
      </c>
      <c r="B183" s="27"/>
      <c r="C183" s="34" t="s">
        <v>584</v>
      </c>
      <c r="D183" s="35" t="s">
        <v>585</v>
      </c>
      <c r="E183" s="23" t="s">
        <v>586</v>
      </c>
      <c r="F183" s="25"/>
      <c r="G183" s="45" t="s">
        <v>14</v>
      </c>
      <c r="H183" s="46">
        <f>VLOOKUP(D183,[1]дойпак!$E$7:$S$217,15,0)</f>
        <v>50</v>
      </c>
      <c r="I183" s="45" t="s">
        <v>189</v>
      </c>
      <c r="J183" s="45" t="s">
        <v>578</v>
      </c>
      <c r="K183" s="143">
        <v>2939.4827500000001</v>
      </c>
      <c r="L183" s="115">
        <f t="shared" si="12"/>
        <v>58.789655000000003</v>
      </c>
      <c r="M183" s="26"/>
      <c r="N183" s="111">
        <f t="shared" si="13"/>
        <v>0</v>
      </c>
      <c r="Q183" s="117"/>
    </row>
    <row r="184" spans="1:17" s="32" customFormat="1" ht="31.5" customHeight="1" x14ac:dyDescent="0.25">
      <c r="A184" s="25" t="s">
        <v>587</v>
      </c>
      <c r="B184" s="36" t="s">
        <v>588</v>
      </c>
      <c r="C184" s="34" t="s">
        <v>589</v>
      </c>
      <c r="D184" s="35" t="s">
        <v>590</v>
      </c>
      <c r="E184" s="23" t="s">
        <v>591</v>
      </c>
      <c r="F184" s="25"/>
      <c r="G184" s="45" t="s">
        <v>20</v>
      </c>
      <c r="H184" s="46">
        <f>VLOOKUP(D184,[1]дойпак!$E$7:$S$217,15,0)</f>
        <v>50</v>
      </c>
      <c r="I184" s="45" t="s">
        <v>189</v>
      </c>
      <c r="J184" s="45" t="s">
        <v>578</v>
      </c>
      <c r="K184" s="143">
        <v>3428.6620000000003</v>
      </c>
      <c r="L184" s="115">
        <f t="shared" si="12"/>
        <v>68.573239999999998</v>
      </c>
      <c r="M184" s="26"/>
      <c r="N184" s="111">
        <f t="shared" si="13"/>
        <v>0</v>
      </c>
      <c r="Q184" s="117"/>
    </row>
    <row r="185" spans="1:17" s="32" customFormat="1" ht="31.5" customHeight="1" x14ac:dyDescent="0.25">
      <c r="A185" s="25" t="s">
        <v>587</v>
      </c>
      <c r="B185" s="36" t="s">
        <v>588</v>
      </c>
      <c r="C185" s="34" t="s">
        <v>592</v>
      </c>
      <c r="D185" s="41" t="s">
        <v>593</v>
      </c>
      <c r="E185" s="23" t="s">
        <v>594</v>
      </c>
      <c r="F185" s="25"/>
      <c r="G185" s="45" t="s">
        <v>25</v>
      </c>
      <c r="H185" s="46">
        <f>VLOOKUP(D185,[1]дойпак!$E$7:$S$217,15,0)</f>
        <v>50</v>
      </c>
      <c r="I185" s="45" t="s">
        <v>189</v>
      </c>
      <c r="J185" s="45" t="s">
        <v>578</v>
      </c>
      <c r="K185" s="143">
        <v>3428.6620000000003</v>
      </c>
      <c r="L185" s="115">
        <f t="shared" si="12"/>
        <v>68.573239999999998</v>
      </c>
      <c r="M185" s="26"/>
      <c r="N185" s="111">
        <f t="shared" si="13"/>
        <v>0</v>
      </c>
      <c r="Q185" s="117"/>
    </row>
    <row r="186" spans="1:17" s="32" customFormat="1" ht="31.5" customHeight="1" x14ac:dyDescent="0.25">
      <c r="A186" s="25" t="s">
        <v>587</v>
      </c>
      <c r="B186" s="36" t="s">
        <v>588</v>
      </c>
      <c r="C186" s="34" t="s">
        <v>595</v>
      </c>
      <c r="D186" s="41" t="s">
        <v>596</v>
      </c>
      <c r="E186" s="23" t="s">
        <v>597</v>
      </c>
      <c r="F186" s="25"/>
      <c r="G186" s="45" t="s">
        <v>44</v>
      </c>
      <c r="H186" s="46">
        <f>VLOOKUP(D186,[1]дойпак!$E$7:$S$217,15,0)</f>
        <v>50</v>
      </c>
      <c r="I186" s="45" t="s">
        <v>189</v>
      </c>
      <c r="J186" s="45" t="s">
        <v>578</v>
      </c>
      <c r="K186" s="143">
        <v>3428.6620000000003</v>
      </c>
      <c r="L186" s="115">
        <f t="shared" si="12"/>
        <v>68.573239999999998</v>
      </c>
      <c r="M186" s="26"/>
      <c r="N186" s="111">
        <f t="shared" si="13"/>
        <v>0</v>
      </c>
      <c r="Q186" s="117"/>
    </row>
    <row r="187" spans="1:17" s="32" customFormat="1" ht="31.5" customHeight="1" x14ac:dyDescent="0.25">
      <c r="A187" s="25" t="s">
        <v>587</v>
      </c>
      <c r="B187" s="36" t="s">
        <v>588</v>
      </c>
      <c r="C187" s="34" t="s">
        <v>598</v>
      </c>
      <c r="D187" s="35" t="s">
        <v>599</v>
      </c>
      <c r="E187" s="23" t="s">
        <v>600</v>
      </c>
      <c r="F187" s="25"/>
      <c r="G187" s="45" t="s">
        <v>49</v>
      </c>
      <c r="H187" s="46">
        <f>VLOOKUP(D187,[1]дойпак!$E$7:$S$217,15,0)</f>
        <v>50</v>
      </c>
      <c r="I187" s="45" t="s">
        <v>189</v>
      </c>
      <c r="J187" s="45" t="s">
        <v>578</v>
      </c>
      <c r="K187" s="143">
        <v>3428.6620000000003</v>
      </c>
      <c r="L187" s="115">
        <f t="shared" si="12"/>
        <v>68.573239999999998</v>
      </c>
      <c r="M187" s="26"/>
      <c r="N187" s="111">
        <f t="shared" si="13"/>
        <v>0</v>
      </c>
      <c r="Q187" s="117"/>
    </row>
    <row r="188" spans="1:17" s="32" customFormat="1" ht="31.5" customHeight="1" x14ac:dyDescent="0.25">
      <c r="A188" s="25" t="s">
        <v>587</v>
      </c>
      <c r="B188" s="36" t="s">
        <v>588</v>
      </c>
      <c r="C188" s="34" t="s">
        <v>601</v>
      </c>
      <c r="D188" s="35" t="s">
        <v>602</v>
      </c>
      <c r="E188" s="23" t="s">
        <v>603</v>
      </c>
      <c r="F188" s="25"/>
      <c r="G188" s="45" t="s">
        <v>14</v>
      </c>
      <c r="H188" s="46">
        <f>VLOOKUP(D188,[1]дойпак!$E$7:$S$217,15,0)</f>
        <v>50</v>
      </c>
      <c r="I188" s="45" t="s">
        <v>189</v>
      </c>
      <c r="J188" s="45" t="s">
        <v>578</v>
      </c>
      <c r="K188" s="143">
        <v>3428.6620000000003</v>
      </c>
      <c r="L188" s="115">
        <f t="shared" si="12"/>
        <v>68.573239999999998</v>
      </c>
      <c r="M188" s="26"/>
      <c r="N188" s="111">
        <f t="shared" si="13"/>
        <v>0</v>
      </c>
      <c r="Q188" s="117"/>
    </row>
    <row r="189" spans="1:17" s="32" customFormat="1" ht="16.5" x14ac:dyDescent="0.25">
      <c r="A189" s="124"/>
      <c r="B189" s="125"/>
      <c r="C189" s="125"/>
      <c r="D189" s="125"/>
      <c r="E189" s="125"/>
      <c r="F189" s="125"/>
      <c r="G189" s="124" t="s">
        <v>604</v>
      </c>
      <c r="H189" s="125"/>
      <c r="I189" s="125"/>
      <c r="J189" s="125"/>
      <c r="K189" s="125"/>
      <c r="L189" s="125"/>
      <c r="M189" s="125"/>
      <c r="N189" s="126"/>
    </row>
    <row r="190" spans="1:17" s="32" customFormat="1" ht="31.5" customHeight="1" x14ac:dyDescent="0.25">
      <c r="A190" s="25" t="s">
        <v>605</v>
      </c>
      <c r="B190" s="27"/>
      <c r="C190" s="34" t="s">
        <v>606</v>
      </c>
      <c r="D190" s="40" t="s">
        <v>607</v>
      </c>
      <c r="E190" s="23" t="s">
        <v>608</v>
      </c>
      <c r="F190" s="25"/>
      <c r="G190" s="45" t="s">
        <v>49</v>
      </c>
      <c r="H190" s="46">
        <f>VLOOKUP(D190,[1]дойпак!$E$7:$S$217,15,0)</f>
        <v>50</v>
      </c>
      <c r="I190" s="45" t="s">
        <v>189</v>
      </c>
      <c r="J190" s="45" t="s">
        <v>609</v>
      </c>
      <c r="K190" s="143">
        <v>4057.6067500000004</v>
      </c>
      <c r="L190" s="115">
        <f t="shared" ref="L190:L192" si="14">K190/H190</f>
        <v>81.152135000000001</v>
      </c>
      <c r="M190" s="26"/>
      <c r="N190" s="111">
        <f t="shared" ref="N190:N192" si="15">K190*M190</f>
        <v>0</v>
      </c>
      <c r="Q190" s="117"/>
    </row>
    <row r="191" spans="1:17" s="32" customFormat="1" ht="31.5" customHeight="1" x14ac:dyDescent="0.25">
      <c r="A191" s="25" t="s">
        <v>605</v>
      </c>
      <c r="B191" s="27"/>
      <c r="C191" s="34" t="s">
        <v>610</v>
      </c>
      <c r="D191" s="35" t="s">
        <v>611</v>
      </c>
      <c r="E191" s="23" t="s">
        <v>612</v>
      </c>
      <c r="F191" s="25"/>
      <c r="G191" s="45" t="s">
        <v>49</v>
      </c>
      <c r="H191" s="46">
        <f>VLOOKUP(D191,[1]дойпак!$E$7:$S$217,15,0)</f>
        <v>50</v>
      </c>
      <c r="I191" s="45" t="s">
        <v>189</v>
      </c>
      <c r="J191" s="45" t="s">
        <v>609</v>
      </c>
      <c r="K191" s="143">
        <v>4057.6067500000004</v>
      </c>
      <c r="L191" s="115">
        <f t="shared" si="14"/>
        <v>81.152135000000001</v>
      </c>
      <c r="M191" s="26"/>
      <c r="N191" s="111">
        <f t="shared" si="15"/>
        <v>0</v>
      </c>
      <c r="Q191" s="117"/>
    </row>
    <row r="192" spans="1:17" s="32" customFormat="1" ht="31.5" customHeight="1" x14ac:dyDescent="0.25">
      <c r="A192" s="25" t="s">
        <v>605</v>
      </c>
      <c r="B192" s="27"/>
      <c r="C192" s="34" t="s">
        <v>613</v>
      </c>
      <c r="D192" s="35" t="s">
        <v>614</v>
      </c>
      <c r="E192" s="23" t="s">
        <v>615</v>
      </c>
      <c r="F192" s="25"/>
      <c r="G192" s="45" t="s">
        <v>96</v>
      </c>
      <c r="H192" s="46">
        <f>VLOOKUP(D192,[1]дойпак!$E$7:$S$217,15,0)</f>
        <v>50</v>
      </c>
      <c r="I192" s="45" t="s">
        <v>189</v>
      </c>
      <c r="J192" s="45" t="s">
        <v>609</v>
      </c>
      <c r="K192" s="143">
        <v>4057.6067500000004</v>
      </c>
      <c r="L192" s="115">
        <f t="shared" si="14"/>
        <v>81.152135000000001</v>
      </c>
      <c r="M192" s="26"/>
      <c r="N192" s="111">
        <f t="shared" si="15"/>
        <v>0</v>
      </c>
      <c r="Q192" s="117"/>
    </row>
    <row r="193" spans="1:17" s="32" customFormat="1" ht="16.5" x14ac:dyDescent="0.25">
      <c r="A193" s="124"/>
      <c r="B193" s="125"/>
      <c r="C193" s="125"/>
      <c r="D193" s="125"/>
      <c r="E193" s="125"/>
      <c r="F193" s="125"/>
      <c r="G193" s="124" t="s">
        <v>616</v>
      </c>
      <c r="H193" s="125"/>
      <c r="I193" s="125"/>
      <c r="J193" s="125"/>
      <c r="K193" s="125"/>
      <c r="L193" s="125"/>
      <c r="M193" s="125"/>
      <c r="N193" s="126"/>
    </row>
    <row r="194" spans="1:17" s="32" customFormat="1" ht="31.5" customHeight="1" x14ac:dyDescent="0.25">
      <c r="A194" s="25" t="s">
        <v>617</v>
      </c>
      <c r="B194" s="27"/>
      <c r="C194" s="34" t="s">
        <v>618</v>
      </c>
      <c r="D194" s="35" t="s">
        <v>619</v>
      </c>
      <c r="E194" s="23" t="s">
        <v>620</v>
      </c>
      <c r="F194" s="52"/>
      <c r="G194" s="25" t="s">
        <v>44</v>
      </c>
      <c r="H194" s="46">
        <f>VLOOKUP(D194,[1]дойпак!$E$7:$S$217,15,0)</f>
        <v>200</v>
      </c>
      <c r="I194" s="25" t="s">
        <v>65</v>
      </c>
      <c r="J194" s="25" t="s">
        <v>578</v>
      </c>
      <c r="K194" s="143">
        <v>3122.2200000000003</v>
      </c>
      <c r="L194" s="115">
        <f t="shared" ref="L194:L197" si="16">K194/H194</f>
        <v>15.6111</v>
      </c>
      <c r="M194" s="26"/>
      <c r="N194" s="111">
        <f t="shared" ref="N194:N210" si="17">K194*M194</f>
        <v>0</v>
      </c>
      <c r="O194" s="118"/>
      <c r="P194" s="118"/>
      <c r="Q194" s="117"/>
    </row>
    <row r="195" spans="1:17" s="32" customFormat="1" ht="31.5" customHeight="1" x14ac:dyDescent="0.25">
      <c r="A195" s="25" t="s">
        <v>617</v>
      </c>
      <c r="B195" s="27"/>
      <c r="C195" s="34" t="s">
        <v>598</v>
      </c>
      <c r="D195" s="35" t="s">
        <v>621</v>
      </c>
      <c r="E195" s="23" t="s">
        <v>622</v>
      </c>
      <c r="F195" s="52"/>
      <c r="G195" s="25" t="s">
        <v>49</v>
      </c>
      <c r="H195" s="46">
        <f>VLOOKUP(D195,[1]дойпак!$E$7:$S$217,15,0)</f>
        <v>200</v>
      </c>
      <c r="I195" s="25" t="s">
        <v>65</v>
      </c>
      <c r="J195" s="25" t="s">
        <v>578</v>
      </c>
      <c r="K195" s="143">
        <v>3122.2200000000003</v>
      </c>
      <c r="L195" s="115">
        <f t="shared" si="16"/>
        <v>15.6111</v>
      </c>
      <c r="M195" s="26"/>
      <c r="N195" s="111">
        <f t="shared" si="17"/>
        <v>0</v>
      </c>
      <c r="Q195" s="117"/>
    </row>
    <row r="196" spans="1:17" s="32" customFormat="1" ht="31.5" customHeight="1" x14ac:dyDescent="0.25">
      <c r="A196" s="25" t="s">
        <v>617</v>
      </c>
      <c r="B196" s="27"/>
      <c r="C196" s="34" t="s">
        <v>601</v>
      </c>
      <c r="D196" s="35" t="s">
        <v>623</v>
      </c>
      <c r="E196" s="23" t="s">
        <v>624</v>
      </c>
      <c r="F196" s="52"/>
      <c r="G196" s="25" t="s">
        <v>14</v>
      </c>
      <c r="H196" s="46">
        <f>VLOOKUP(D196,[1]дойпак!$E$7:$S$217,15,0)</f>
        <v>200</v>
      </c>
      <c r="I196" s="25" t="s">
        <v>65</v>
      </c>
      <c r="J196" s="25" t="s">
        <v>578</v>
      </c>
      <c r="K196" s="143">
        <v>3122.2200000000003</v>
      </c>
      <c r="L196" s="115">
        <f t="shared" si="16"/>
        <v>15.6111</v>
      </c>
      <c r="M196" s="26"/>
      <c r="N196" s="111">
        <f t="shared" si="17"/>
        <v>0</v>
      </c>
      <c r="Q196" s="117"/>
    </row>
    <row r="197" spans="1:17" s="32" customFormat="1" ht="31.5" customHeight="1" x14ac:dyDescent="0.25">
      <c r="A197" s="25" t="s">
        <v>617</v>
      </c>
      <c r="B197" s="27"/>
      <c r="C197" s="34" t="s">
        <v>589</v>
      </c>
      <c r="D197" s="35" t="s">
        <v>625</v>
      </c>
      <c r="E197" s="23" t="s">
        <v>626</v>
      </c>
      <c r="F197" s="52"/>
      <c r="G197" s="25" t="s">
        <v>20</v>
      </c>
      <c r="H197" s="46">
        <f>VLOOKUP(D197,[1]дойпак!$E$7:$S$217,15,0)</f>
        <v>200</v>
      </c>
      <c r="I197" s="25" t="s">
        <v>65</v>
      </c>
      <c r="J197" s="25" t="s">
        <v>578</v>
      </c>
      <c r="K197" s="143">
        <v>3122.2200000000003</v>
      </c>
      <c r="L197" s="115">
        <f t="shared" si="16"/>
        <v>15.6111</v>
      </c>
      <c r="M197" s="26"/>
      <c r="N197" s="111">
        <f t="shared" si="17"/>
        <v>0</v>
      </c>
      <c r="Q197" s="117"/>
    </row>
    <row r="198" spans="1:17" s="32" customFormat="1" ht="16.5" x14ac:dyDescent="0.25">
      <c r="A198" s="144"/>
      <c r="B198" s="122"/>
      <c r="C198" s="122"/>
      <c r="D198" s="122"/>
      <c r="E198" s="122"/>
      <c r="F198" s="122"/>
      <c r="G198" s="144" t="s">
        <v>627</v>
      </c>
      <c r="H198" s="122"/>
      <c r="I198" s="122"/>
      <c r="J198" s="122"/>
      <c r="K198" s="125"/>
      <c r="L198" s="122"/>
      <c r="M198" s="122"/>
      <c r="N198" s="123"/>
      <c r="Q198" s="117"/>
    </row>
    <row r="199" spans="1:17" s="32" customFormat="1" ht="31.5" customHeight="1" x14ac:dyDescent="0.25">
      <c r="A199" s="25" t="s">
        <v>628</v>
      </c>
      <c r="B199" s="27"/>
      <c r="C199" s="34" t="s">
        <v>629</v>
      </c>
      <c r="D199" s="39" t="s">
        <v>630</v>
      </c>
      <c r="E199" s="23" t="s">
        <v>631</v>
      </c>
      <c r="F199" s="54"/>
      <c r="G199" s="25" t="s">
        <v>20</v>
      </c>
      <c r="H199" s="46">
        <f>VLOOKUP(D199,[1]дойпак!$E$7:$S$217,15,0)</f>
        <v>200</v>
      </c>
      <c r="I199" s="45" t="s">
        <v>209</v>
      </c>
      <c r="J199" s="25" t="s">
        <v>632</v>
      </c>
      <c r="K199" s="143">
        <v>2995.7655000000004</v>
      </c>
      <c r="L199" s="115">
        <f t="shared" ref="L199:L201" si="18">K199/H199</f>
        <v>14.978827500000001</v>
      </c>
      <c r="M199" s="26"/>
      <c r="N199" s="111">
        <f t="shared" si="17"/>
        <v>0</v>
      </c>
      <c r="Q199" s="117"/>
    </row>
    <row r="200" spans="1:17" s="32" customFormat="1" ht="31.5" customHeight="1" x14ac:dyDescent="0.25">
      <c r="A200" s="25" t="s">
        <v>628</v>
      </c>
      <c r="B200" s="27"/>
      <c r="C200" s="34" t="s">
        <v>633</v>
      </c>
      <c r="D200" s="39" t="s">
        <v>634</v>
      </c>
      <c r="E200" s="23" t="s">
        <v>635</v>
      </c>
      <c r="F200" s="54"/>
      <c r="G200" s="58" t="s">
        <v>49</v>
      </c>
      <c r="H200" s="46">
        <f>VLOOKUP(D200,[1]дойпак!$E$7:$S$217,15,0)</f>
        <v>200</v>
      </c>
      <c r="I200" s="25" t="s">
        <v>190</v>
      </c>
      <c r="J200" s="25" t="s">
        <v>636</v>
      </c>
      <c r="K200" s="143">
        <v>3554.8274999999994</v>
      </c>
      <c r="L200" s="115">
        <f t="shared" si="18"/>
        <v>17.774137499999998</v>
      </c>
      <c r="M200" s="26"/>
      <c r="N200" s="111">
        <f t="shared" si="17"/>
        <v>0</v>
      </c>
      <c r="Q200" s="117"/>
    </row>
    <row r="201" spans="1:17" s="32" customFormat="1" ht="31.5" customHeight="1" x14ac:dyDescent="0.25">
      <c r="A201" s="25" t="s">
        <v>628</v>
      </c>
      <c r="B201" s="27"/>
      <c r="C201" s="34" t="s">
        <v>637</v>
      </c>
      <c r="D201" s="39" t="s">
        <v>638</v>
      </c>
      <c r="E201" s="23" t="s">
        <v>639</v>
      </c>
      <c r="F201" s="55"/>
      <c r="G201" s="25" t="s">
        <v>25</v>
      </c>
      <c r="H201" s="46">
        <f>VLOOKUP(D201,[1]дойпак!$E$7:$S$217,15,0)</f>
        <v>200</v>
      </c>
      <c r="I201" s="45" t="s">
        <v>54</v>
      </c>
      <c r="J201" s="25" t="s">
        <v>578</v>
      </c>
      <c r="K201" s="143">
        <v>2669.6460000000002</v>
      </c>
      <c r="L201" s="115">
        <f t="shared" si="18"/>
        <v>13.348230000000001</v>
      </c>
      <c r="M201" s="26"/>
      <c r="N201" s="111">
        <f t="shared" si="17"/>
        <v>0</v>
      </c>
      <c r="Q201" s="117"/>
    </row>
    <row r="202" spans="1:17" s="32" customFormat="1" ht="16.5" x14ac:dyDescent="0.25">
      <c r="A202" s="144"/>
      <c r="B202" s="122"/>
      <c r="C202" s="122"/>
      <c r="D202" s="122"/>
      <c r="E202" s="122"/>
      <c r="F202" s="122"/>
      <c r="G202" s="122" t="s">
        <v>663</v>
      </c>
      <c r="H202" s="122"/>
      <c r="I202" s="122"/>
      <c r="J202" s="122"/>
      <c r="K202" s="125"/>
      <c r="L202" s="122"/>
      <c r="M202" s="122"/>
      <c r="N202" s="123"/>
      <c r="Q202" s="117"/>
    </row>
    <row r="203" spans="1:17" s="32" customFormat="1" ht="36" customHeight="1" x14ac:dyDescent="0.25">
      <c r="A203" s="50" t="s">
        <v>73</v>
      </c>
      <c r="B203" s="50"/>
      <c r="C203" s="36" t="s">
        <v>640</v>
      </c>
      <c r="D203" s="36" t="s">
        <v>641</v>
      </c>
      <c r="E203" s="23" t="s">
        <v>642</v>
      </c>
      <c r="F203" s="25"/>
      <c r="G203" s="25" t="s">
        <v>44</v>
      </c>
      <c r="H203" s="46">
        <f>VLOOKUP(D203,[1]дойпак!$E$7:$S$217,15,0)</f>
        <v>60</v>
      </c>
      <c r="I203" s="45" t="s">
        <v>643</v>
      </c>
      <c r="J203" s="45" t="s">
        <v>78</v>
      </c>
      <c r="K203" s="143">
        <v>1298.6129999999998</v>
      </c>
      <c r="L203" s="115">
        <f t="shared" ref="L203:L210" si="19">K203/H203</f>
        <v>21.643549999999998</v>
      </c>
      <c r="M203" s="26"/>
      <c r="N203" s="112">
        <f t="shared" si="17"/>
        <v>0</v>
      </c>
      <c r="Q203" s="117"/>
    </row>
    <row r="204" spans="1:17" s="32" customFormat="1" ht="36" customHeight="1" x14ac:dyDescent="0.25">
      <c r="A204" s="50" t="s">
        <v>73</v>
      </c>
      <c r="B204" s="50"/>
      <c r="C204" s="36" t="s">
        <v>644</v>
      </c>
      <c r="D204" s="36" t="s">
        <v>645</v>
      </c>
      <c r="E204" s="23" t="s">
        <v>646</v>
      </c>
      <c r="F204" s="25"/>
      <c r="G204" s="25" t="s">
        <v>14</v>
      </c>
      <c r="H204" s="46">
        <v>60</v>
      </c>
      <c r="I204" s="45" t="s">
        <v>15</v>
      </c>
      <c r="J204" s="45" t="s">
        <v>78</v>
      </c>
      <c r="K204" s="143">
        <v>1298.6129999999998</v>
      </c>
      <c r="L204" s="115">
        <f t="shared" si="19"/>
        <v>21.643549999999998</v>
      </c>
      <c r="M204" s="26"/>
      <c r="N204" s="112">
        <f t="shared" si="17"/>
        <v>0</v>
      </c>
      <c r="Q204" s="117"/>
    </row>
    <row r="205" spans="1:17" s="32" customFormat="1" ht="36" customHeight="1" x14ac:dyDescent="0.25">
      <c r="A205" s="50" t="s">
        <v>73</v>
      </c>
      <c r="B205" s="50"/>
      <c r="C205" s="36" t="s">
        <v>647</v>
      </c>
      <c r="D205" s="36" t="s">
        <v>648</v>
      </c>
      <c r="E205" s="23" t="s">
        <v>649</v>
      </c>
      <c r="F205" s="25"/>
      <c r="G205" s="25" t="s">
        <v>25</v>
      </c>
      <c r="H205" s="46">
        <v>60</v>
      </c>
      <c r="I205" s="45" t="s">
        <v>15</v>
      </c>
      <c r="J205" s="45" t="s">
        <v>78</v>
      </c>
      <c r="K205" s="143">
        <v>1298.6129999999998</v>
      </c>
      <c r="L205" s="115">
        <f t="shared" si="19"/>
        <v>21.643549999999998</v>
      </c>
      <c r="M205" s="26"/>
      <c r="N205" s="112">
        <f t="shared" si="17"/>
        <v>0</v>
      </c>
      <c r="Q205" s="117"/>
    </row>
    <row r="206" spans="1:17" s="32" customFormat="1" ht="36" customHeight="1" x14ac:dyDescent="0.25">
      <c r="A206" s="50" t="s">
        <v>73</v>
      </c>
      <c r="B206" s="50"/>
      <c r="C206" s="36" t="s">
        <v>650</v>
      </c>
      <c r="D206" s="36" t="s">
        <v>651</v>
      </c>
      <c r="E206" s="23" t="s">
        <v>652</v>
      </c>
      <c r="F206" s="25"/>
      <c r="G206" s="25" t="s">
        <v>14</v>
      </c>
      <c r="H206" s="46">
        <v>60</v>
      </c>
      <c r="I206" s="45" t="s">
        <v>15</v>
      </c>
      <c r="J206" s="45" t="s">
        <v>78</v>
      </c>
      <c r="K206" s="143">
        <v>1298.6129999999998</v>
      </c>
      <c r="L206" s="115">
        <f t="shared" si="19"/>
        <v>21.643549999999998</v>
      </c>
      <c r="M206" s="26"/>
      <c r="N206" s="112">
        <f t="shared" si="17"/>
        <v>0</v>
      </c>
      <c r="Q206" s="117"/>
    </row>
    <row r="207" spans="1:17" s="32" customFormat="1" ht="36" customHeight="1" x14ac:dyDescent="0.25">
      <c r="A207" s="50" t="s">
        <v>73</v>
      </c>
      <c r="B207" s="50"/>
      <c r="C207" s="36" t="s">
        <v>653</v>
      </c>
      <c r="D207" s="36" t="s">
        <v>654</v>
      </c>
      <c r="E207" s="23" t="s">
        <v>655</v>
      </c>
      <c r="F207" s="25"/>
      <c r="G207" s="25" t="s">
        <v>29</v>
      </c>
      <c r="H207" s="46">
        <f>VLOOKUP(D207,[1]дойпак!$E$7:$S$217,15,0)</f>
        <v>60</v>
      </c>
      <c r="I207" s="45" t="s">
        <v>656</v>
      </c>
      <c r="J207" s="45" t="s">
        <v>78</v>
      </c>
      <c r="K207" s="143">
        <v>1298.6129999999998</v>
      </c>
      <c r="L207" s="115">
        <f t="shared" si="19"/>
        <v>21.643549999999998</v>
      </c>
      <c r="M207" s="26"/>
      <c r="N207" s="112">
        <f t="shared" si="17"/>
        <v>0</v>
      </c>
      <c r="Q207" s="117"/>
    </row>
    <row r="208" spans="1:17" s="32" customFormat="1" ht="36" customHeight="1" x14ac:dyDescent="0.25">
      <c r="A208" s="50" t="s">
        <v>73</v>
      </c>
      <c r="B208" s="50"/>
      <c r="C208" s="36" t="s">
        <v>657</v>
      </c>
      <c r="D208" s="36" t="s">
        <v>658</v>
      </c>
      <c r="E208" s="23" t="s">
        <v>659</v>
      </c>
      <c r="F208" s="25"/>
      <c r="G208" s="25" t="s">
        <v>44</v>
      </c>
      <c r="H208" s="46">
        <v>60</v>
      </c>
      <c r="I208" s="45" t="s">
        <v>656</v>
      </c>
      <c r="J208" s="45" t="s">
        <v>78</v>
      </c>
      <c r="K208" s="143">
        <v>1298.6129999999998</v>
      </c>
      <c r="L208" s="115">
        <f t="shared" si="19"/>
        <v>21.643549999999998</v>
      </c>
      <c r="M208" s="26"/>
      <c r="N208" s="112">
        <f t="shared" si="17"/>
        <v>0</v>
      </c>
      <c r="Q208" s="117"/>
    </row>
    <row r="209" spans="1:17" s="32" customFormat="1" ht="36" customHeight="1" x14ac:dyDescent="0.25">
      <c r="A209" s="50" t="s">
        <v>73</v>
      </c>
      <c r="B209" s="50"/>
      <c r="C209" s="36" t="s">
        <v>660</v>
      </c>
      <c r="D209" s="36" t="s">
        <v>661</v>
      </c>
      <c r="E209" s="23" t="s">
        <v>662</v>
      </c>
      <c r="F209" s="25"/>
      <c r="G209" s="25" t="s">
        <v>44</v>
      </c>
      <c r="H209" s="46">
        <v>60</v>
      </c>
      <c r="I209" s="45" t="s">
        <v>15</v>
      </c>
      <c r="J209" s="45" t="s">
        <v>78</v>
      </c>
      <c r="K209" s="143">
        <v>1298.6129999999998</v>
      </c>
      <c r="L209" s="115">
        <f t="shared" si="19"/>
        <v>21.643549999999998</v>
      </c>
      <c r="M209" s="26"/>
      <c r="N209" s="112">
        <f t="shared" si="17"/>
        <v>0</v>
      </c>
      <c r="Q209" s="117"/>
    </row>
    <row r="210" spans="1:17" s="32" customFormat="1" ht="36" customHeight="1" x14ac:dyDescent="0.25">
      <c r="A210" s="50" t="s">
        <v>73</v>
      </c>
      <c r="B210" s="50"/>
      <c r="C210" s="36" t="s">
        <v>644</v>
      </c>
      <c r="D210" s="36" t="s">
        <v>645</v>
      </c>
      <c r="E210" s="23" t="s">
        <v>646</v>
      </c>
      <c r="F210" s="25"/>
      <c r="G210" s="25" t="s">
        <v>14</v>
      </c>
      <c r="H210" s="46">
        <v>60</v>
      </c>
      <c r="I210" s="45" t="s">
        <v>15</v>
      </c>
      <c r="J210" s="45" t="s">
        <v>78</v>
      </c>
      <c r="K210" s="143">
        <v>1298.6129999999998</v>
      </c>
      <c r="L210" s="115">
        <f t="shared" si="19"/>
        <v>21.643549999999998</v>
      </c>
      <c r="M210" s="26"/>
      <c r="N210" s="112">
        <f t="shared" si="17"/>
        <v>0</v>
      </c>
      <c r="Q210" s="117"/>
    </row>
    <row r="211" spans="1:17" s="32" customFormat="1" ht="31.5" customHeight="1" x14ac:dyDescent="0.25">
      <c r="A211" s="127" t="s">
        <v>681</v>
      </c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30">
        <f>SUM(N7:N210)</f>
        <v>0</v>
      </c>
    </row>
  </sheetData>
  <mergeCells count="1093">
    <mergeCell ref="XDW3:XEK3"/>
    <mergeCell ref="XEL3:XEZ3"/>
    <mergeCell ref="XFA3:XFD3"/>
    <mergeCell ref="XAZ3:XBN3"/>
    <mergeCell ref="XBO3:XCC3"/>
    <mergeCell ref="XCD3:XCR3"/>
    <mergeCell ref="XCS3:XDG3"/>
    <mergeCell ref="XDH3:XDV3"/>
    <mergeCell ref="WYC3:WYQ3"/>
    <mergeCell ref="WYR3:WZF3"/>
    <mergeCell ref="WZG3:WZU3"/>
    <mergeCell ref="WZV3:XAJ3"/>
    <mergeCell ref="XAK3:XAY3"/>
    <mergeCell ref="WVF3:WVT3"/>
    <mergeCell ref="WVU3:WWI3"/>
    <mergeCell ref="WWJ3:WWX3"/>
    <mergeCell ref="WWY3:WXM3"/>
    <mergeCell ref="WXN3:WYB3"/>
    <mergeCell ref="WSI3:WSW3"/>
    <mergeCell ref="WSX3:WTL3"/>
    <mergeCell ref="WTM3:WUA3"/>
    <mergeCell ref="WUB3:WUP3"/>
    <mergeCell ref="WUQ3:WVE3"/>
    <mergeCell ref="WPL3:WPZ3"/>
    <mergeCell ref="WQA3:WQO3"/>
    <mergeCell ref="WQP3:WRD3"/>
    <mergeCell ref="WRE3:WRS3"/>
    <mergeCell ref="WRT3:WSH3"/>
    <mergeCell ref="WMO3:WNC3"/>
    <mergeCell ref="WND3:WNR3"/>
    <mergeCell ref="WNS3:WOG3"/>
    <mergeCell ref="WOH3:WOV3"/>
    <mergeCell ref="WOW3:WPK3"/>
    <mergeCell ref="WJR3:WKF3"/>
    <mergeCell ref="WKG3:WKU3"/>
    <mergeCell ref="WKV3:WLJ3"/>
    <mergeCell ref="WLK3:WLY3"/>
    <mergeCell ref="WLZ3:WMN3"/>
    <mergeCell ref="WGU3:WHI3"/>
    <mergeCell ref="WHJ3:WHX3"/>
    <mergeCell ref="WHY3:WIM3"/>
    <mergeCell ref="WIN3:WJB3"/>
    <mergeCell ref="WJC3:WJQ3"/>
    <mergeCell ref="WDX3:WEL3"/>
    <mergeCell ref="WEM3:WFA3"/>
    <mergeCell ref="WFB3:WFP3"/>
    <mergeCell ref="WFQ3:WGE3"/>
    <mergeCell ref="WGF3:WGT3"/>
    <mergeCell ref="WBA3:WBO3"/>
    <mergeCell ref="WBP3:WCD3"/>
    <mergeCell ref="WCE3:WCS3"/>
    <mergeCell ref="WCT3:WDH3"/>
    <mergeCell ref="WDI3:WDW3"/>
    <mergeCell ref="VYD3:VYR3"/>
    <mergeCell ref="VYS3:VZG3"/>
    <mergeCell ref="VZH3:VZV3"/>
    <mergeCell ref="VZW3:WAK3"/>
    <mergeCell ref="WAL3:WAZ3"/>
    <mergeCell ref="VVG3:VVU3"/>
    <mergeCell ref="VVV3:VWJ3"/>
    <mergeCell ref="VWK3:VWY3"/>
    <mergeCell ref="VWZ3:VXN3"/>
    <mergeCell ref="VXO3:VYC3"/>
    <mergeCell ref="VSJ3:VSX3"/>
    <mergeCell ref="VSY3:VTM3"/>
    <mergeCell ref="VTN3:VUB3"/>
    <mergeCell ref="VUC3:VUQ3"/>
    <mergeCell ref="VUR3:VVF3"/>
    <mergeCell ref="VPM3:VQA3"/>
    <mergeCell ref="VQB3:VQP3"/>
    <mergeCell ref="VQQ3:VRE3"/>
    <mergeCell ref="VRF3:VRT3"/>
    <mergeCell ref="VRU3:VSI3"/>
    <mergeCell ref="VMP3:VND3"/>
    <mergeCell ref="VNE3:VNS3"/>
    <mergeCell ref="VNT3:VOH3"/>
    <mergeCell ref="VOI3:VOW3"/>
    <mergeCell ref="VOX3:VPL3"/>
    <mergeCell ref="VJS3:VKG3"/>
    <mergeCell ref="VKH3:VKV3"/>
    <mergeCell ref="VKW3:VLK3"/>
    <mergeCell ref="VLL3:VLZ3"/>
    <mergeCell ref="VMA3:VMO3"/>
    <mergeCell ref="VGV3:VHJ3"/>
    <mergeCell ref="VHK3:VHY3"/>
    <mergeCell ref="VHZ3:VIN3"/>
    <mergeCell ref="VIO3:VJC3"/>
    <mergeCell ref="VJD3:VJR3"/>
    <mergeCell ref="VDY3:VEM3"/>
    <mergeCell ref="VEN3:VFB3"/>
    <mergeCell ref="VFC3:VFQ3"/>
    <mergeCell ref="VFR3:VGF3"/>
    <mergeCell ref="VGG3:VGU3"/>
    <mergeCell ref="VBB3:VBP3"/>
    <mergeCell ref="VBQ3:VCE3"/>
    <mergeCell ref="VCF3:VCT3"/>
    <mergeCell ref="VCU3:VDI3"/>
    <mergeCell ref="VDJ3:VDX3"/>
    <mergeCell ref="UYE3:UYS3"/>
    <mergeCell ref="UYT3:UZH3"/>
    <mergeCell ref="UZI3:UZW3"/>
    <mergeCell ref="UZX3:VAL3"/>
    <mergeCell ref="VAM3:VBA3"/>
    <mergeCell ref="UVH3:UVV3"/>
    <mergeCell ref="UVW3:UWK3"/>
    <mergeCell ref="UWL3:UWZ3"/>
    <mergeCell ref="UXA3:UXO3"/>
    <mergeCell ref="UXP3:UYD3"/>
    <mergeCell ref="USK3:USY3"/>
    <mergeCell ref="USZ3:UTN3"/>
    <mergeCell ref="UTO3:UUC3"/>
    <mergeCell ref="UUD3:UUR3"/>
    <mergeCell ref="UUS3:UVG3"/>
    <mergeCell ref="UPN3:UQB3"/>
    <mergeCell ref="UQC3:UQQ3"/>
    <mergeCell ref="UQR3:URF3"/>
    <mergeCell ref="URG3:URU3"/>
    <mergeCell ref="URV3:USJ3"/>
    <mergeCell ref="UMQ3:UNE3"/>
    <mergeCell ref="UNF3:UNT3"/>
    <mergeCell ref="UNU3:UOI3"/>
    <mergeCell ref="UOJ3:UOX3"/>
    <mergeCell ref="UOY3:UPM3"/>
    <mergeCell ref="UJT3:UKH3"/>
    <mergeCell ref="UKI3:UKW3"/>
    <mergeCell ref="UKX3:ULL3"/>
    <mergeCell ref="ULM3:UMA3"/>
    <mergeCell ref="UMB3:UMP3"/>
    <mergeCell ref="UGW3:UHK3"/>
    <mergeCell ref="UHL3:UHZ3"/>
    <mergeCell ref="UIA3:UIO3"/>
    <mergeCell ref="UIP3:UJD3"/>
    <mergeCell ref="UJE3:UJS3"/>
    <mergeCell ref="UDZ3:UEN3"/>
    <mergeCell ref="UEO3:UFC3"/>
    <mergeCell ref="UFD3:UFR3"/>
    <mergeCell ref="UFS3:UGG3"/>
    <mergeCell ref="UGH3:UGV3"/>
    <mergeCell ref="UBC3:UBQ3"/>
    <mergeCell ref="UBR3:UCF3"/>
    <mergeCell ref="UCG3:UCU3"/>
    <mergeCell ref="UCV3:UDJ3"/>
    <mergeCell ref="UDK3:UDY3"/>
    <mergeCell ref="TYF3:TYT3"/>
    <mergeCell ref="TYU3:TZI3"/>
    <mergeCell ref="TZJ3:TZX3"/>
    <mergeCell ref="TZY3:UAM3"/>
    <mergeCell ref="UAN3:UBB3"/>
    <mergeCell ref="TVI3:TVW3"/>
    <mergeCell ref="TVX3:TWL3"/>
    <mergeCell ref="TWM3:TXA3"/>
    <mergeCell ref="TXB3:TXP3"/>
    <mergeCell ref="TXQ3:TYE3"/>
    <mergeCell ref="TSL3:TSZ3"/>
    <mergeCell ref="TTA3:TTO3"/>
    <mergeCell ref="TTP3:TUD3"/>
    <mergeCell ref="TUE3:TUS3"/>
    <mergeCell ref="TUT3:TVH3"/>
    <mergeCell ref="TPO3:TQC3"/>
    <mergeCell ref="TQD3:TQR3"/>
    <mergeCell ref="TQS3:TRG3"/>
    <mergeCell ref="TRH3:TRV3"/>
    <mergeCell ref="TRW3:TSK3"/>
    <mergeCell ref="TMR3:TNF3"/>
    <mergeCell ref="TNG3:TNU3"/>
    <mergeCell ref="TNV3:TOJ3"/>
    <mergeCell ref="TOK3:TOY3"/>
    <mergeCell ref="TOZ3:TPN3"/>
    <mergeCell ref="TJU3:TKI3"/>
    <mergeCell ref="TKJ3:TKX3"/>
    <mergeCell ref="TKY3:TLM3"/>
    <mergeCell ref="TLN3:TMB3"/>
    <mergeCell ref="TMC3:TMQ3"/>
    <mergeCell ref="TGX3:THL3"/>
    <mergeCell ref="THM3:TIA3"/>
    <mergeCell ref="TIB3:TIP3"/>
    <mergeCell ref="TIQ3:TJE3"/>
    <mergeCell ref="TJF3:TJT3"/>
    <mergeCell ref="TEA3:TEO3"/>
    <mergeCell ref="TEP3:TFD3"/>
    <mergeCell ref="TFE3:TFS3"/>
    <mergeCell ref="TFT3:TGH3"/>
    <mergeCell ref="TGI3:TGW3"/>
    <mergeCell ref="TBD3:TBR3"/>
    <mergeCell ref="TBS3:TCG3"/>
    <mergeCell ref="TCH3:TCV3"/>
    <mergeCell ref="TCW3:TDK3"/>
    <mergeCell ref="TDL3:TDZ3"/>
    <mergeCell ref="SYG3:SYU3"/>
    <mergeCell ref="SYV3:SZJ3"/>
    <mergeCell ref="SZK3:SZY3"/>
    <mergeCell ref="SZZ3:TAN3"/>
    <mergeCell ref="TAO3:TBC3"/>
    <mergeCell ref="SVJ3:SVX3"/>
    <mergeCell ref="SVY3:SWM3"/>
    <mergeCell ref="SWN3:SXB3"/>
    <mergeCell ref="SXC3:SXQ3"/>
    <mergeCell ref="SXR3:SYF3"/>
    <mergeCell ref="SSM3:STA3"/>
    <mergeCell ref="STB3:STP3"/>
    <mergeCell ref="STQ3:SUE3"/>
    <mergeCell ref="SUF3:SUT3"/>
    <mergeCell ref="SUU3:SVI3"/>
    <mergeCell ref="SPP3:SQD3"/>
    <mergeCell ref="SQE3:SQS3"/>
    <mergeCell ref="SQT3:SRH3"/>
    <mergeCell ref="SRI3:SRW3"/>
    <mergeCell ref="SRX3:SSL3"/>
    <mergeCell ref="SMS3:SNG3"/>
    <mergeCell ref="SNH3:SNV3"/>
    <mergeCell ref="SNW3:SOK3"/>
    <mergeCell ref="SOL3:SOZ3"/>
    <mergeCell ref="SPA3:SPO3"/>
    <mergeCell ref="SJV3:SKJ3"/>
    <mergeCell ref="SKK3:SKY3"/>
    <mergeCell ref="SKZ3:SLN3"/>
    <mergeCell ref="SLO3:SMC3"/>
    <mergeCell ref="SMD3:SMR3"/>
    <mergeCell ref="SGY3:SHM3"/>
    <mergeCell ref="SHN3:SIB3"/>
    <mergeCell ref="SIC3:SIQ3"/>
    <mergeCell ref="SIR3:SJF3"/>
    <mergeCell ref="SJG3:SJU3"/>
    <mergeCell ref="SEB3:SEP3"/>
    <mergeCell ref="SEQ3:SFE3"/>
    <mergeCell ref="SFF3:SFT3"/>
    <mergeCell ref="SFU3:SGI3"/>
    <mergeCell ref="SGJ3:SGX3"/>
    <mergeCell ref="SBE3:SBS3"/>
    <mergeCell ref="SBT3:SCH3"/>
    <mergeCell ref="SCI3:SCW3"/>
    <mergeCell ref="SCX3:SDL3"/>
    <mergeCell ref="SDM3:SEA3"/>
    <mergeCell ref="RYH3:RYV3"/>
    <mergeCell ref="RYW3:RZK3"/>
    <mergeCell ref="RZL3:RZZ3"/>
    <mergeCell ref="SAA3:SAO3"/>
    <mergeCell ref="SAP3:SBD3"/>
    <mergeCell ref="RVK3:RVY3"/>
    <mergeCell ref="RVZ3:RWN3"/>
    <mergeCell ref="RWO3:RXC3"/>
    <mergeCell ref="RXD3:RXR3"/>
    <mergeCell ref="RXS3:RYG3"/>
    <mergeCell ref="RSN3:RTB3"/>
    <mergeCell ref="RTC3:RTQ3"/>
    <mergeCell ref="RTR3:RUF3"/>
    <mergeCell ref="RUG3:RUU3"/>
    <mergeCell ref="RUV3:RVJ3"/>
    <mergeCell ref="RPQ3:RQE3"/>
    <mergeCell ref="RQF3:RQT3"/>
    <mergeCell ref="RQU3:RRI3"/>
    <mergeCell ref="RRJ3:RRX3"/>
    <mergeCell ref="RRY3:RSM3"/>
    <mergeCell ref="RMT3:RNH3"/>
    <mergeCell ref="RNI3:RNW3"/>
    <mergeCell ref="RNX3:ROL3"/>
    <mergeCell ref="ROM3:RPA3"/>
    <mergeCell ref="RPB3:RPP3"/>
    <mergeCell ref="RJW3:RKK3"/>
    <mergeCell ref="RKL3:RKZ3"/>
    <mergeCell ref="RLA3:RLO3"/>
    <mergeCell ref="RLP3:RMD3"/>
    <mergeCell ref="RME3:RMS3"/>
    <mergeCell ref="RGZ3:RHN3"/>
    <mergeCell ref="RHO3:RIC3"/>
    <mergeCell ref="RID3:RIR3"/>
    <mergeCell ref="RIS3:RJG3"/>
    <mergeCell ref="RJH3:RJV3"/>
    <mergeCell ref="REC3:REQ3"/>
    <mergeCell ref="RER3:RFF3"/>
    <mergeCell ref="RFG3:RFU3"/>
    <mergeCell ref="RFV3:RGJ3"/>
    <mergeCell ref="RGK3:RGY3"/>
    <mergeCell ref="RBF3:RBT3"/>
    <mergeCell ref="RBU3:RCI3"/>
    <mergeCell ref="RCJ3:RCX3"/>
    <mergeCell ref="RCY3:RDM3"/>
    <mergeCell ref="RDN3:REB3"/>
    <mergeCell ref="QYI3:QYW3"/>
    <mergeCell ref="QYX3:QZL3"/>
    <mergeCell ref="QZM3:RAA3"/>
    <mergeCell ref="RAB3:RAP3"/>
    <mergeCell ref="RAQ3:RBE3"/>
    <mergeCell ref="QVL3:QVZ3"/>
    <mergeCell ref="QWA3:QWO3"/>
    <mergeCell ref="QWP3:QXD3"/>
    <mergeCell ref="QXE3:QXS3"/>
    <mergeCell ref="QXT3:QYH3"/>
    <mergeCell ref="QSO3:QTC3"/>
    <mergeCell ref="QTD3:QTR3"/>
    <mergeCell ref="QTS3:QUG3"/>
    <mergeCell ref="QUH3:QUV3"/>
    <mergeCell ref="QUW3:QVK3"/>
    <mergeCell ref="QPR3:QQF3"/>
    <mergeCell ref="QQG3:QQU3"/>
    <mergeCell ref="QQV3:QRJ3"/>
    <mergeCell ref="QRK3:QRY3"/>
    <mergeCell ref="QRZ3:QSN3"/>
    <mergeCell ref="QMU3:QNI3"/>
    <mergeCell ref="QNJ3:QNX3"/>
    <mergeCell ref="QNY3:QOM3"/>
    <mergeCell ref="QON3:QPB3"/>
    <mergeCell ref="QPC3:QPQ3"/>
    <mergeCell ref="QJX3:QKL3"/>
    <mergeCell ref="QKM3:QLA3"/>
    <mergeCell ref="QLB3:QLP3"/>
    <mergeCell ref="QLQ3:QME3"/>
    <mergeCell ref="QMF3:QMT3"/>
    <mergeCell ref="QHA3:QHO3"/>
    <mergeCell ref="QHP3:QID3"/>
    <mergeCell ref="QIE3:QIS3"/>
    <mergeCell ref="QIT3:QJH3"/>
    <mergeCell ref="QJI3:QJW3"/>
    <mergeCell ref="QED3:QER3"/>
    <mergeCell ref="QES3:QFG3"/>
    <mergeCell ref="QFH3:QFV3"/>
    <mergeCell ref="QFW3:QGK3"/>
    <mergeCell ref="QGL3:QGZ3"/>
    <mergeCell ref="QBG3:QBU3"/>
    <mergeCell ref="QBV3:QCJ3"/>
    <mergeCell ref="QCK3:QCY3"/>
    <mergeCell ref="QCZ3:QDN3"/>
    <mergeCell ref="QDO3:QEC3"/>
    <mergeCell ref="PYJ3:PYX3"/>
    <mergeCell ref="PYY3:PZM3"/>
    <mergeCell ref="PZN3:QAB3"/>
    <mergeCell ref="QAC3:QAQ3"/>
    <mergeCell ref="QAR3:QBF3"/>
    <mergeCell ref="PVM3:PWA3"/>
    <mergeCell ref="PWB3:PWP3"/>
    <mergeCell ref="PWQ3:PXE3"/>
    <mergeCell ref="PXF3:PXT3"/>
    <mergeCell ref="PXU3:PYI3"/>
    <mergeCell ref="PSP3:PTD3"/>
    <mergeCell ref="PTE3:PTS3"/>
    <mergeCell ref="PTT3:PUH3"/>
    <mergeCell ref="PUI3:PUW3"/>
    <mergeCell ref="PUX3:PVL3"/>
    <mergeCell ref="PPS3:PQG3"/>
    <mergeCell ref="PQH3:PQV3"/>
    <mergeCell ref="PQW3:PRK3"/>
    <mergeCell ref="PRL3:PRZ3"/>
    <mergeCell ref="PSA3:PSO3"/>
    <mergeCell ref="PMV3:PNJ3"/>
    <mergeCell ref="PNK3:PNY3"/>
    <mergeCell ref="PNZ3:PON3"/>
    <mergeCell ref="POO3:PPC3"/>
    <mergeCell ref="PPD3:PPR3"/>
    <mergeCell ref="PJY3:PKM3"/>
    <mergeCell ref="PKN3:PLB3"/>
    <mergeCell ref="PLC3:PLQ3"/>
    <mergeCell ref="PLR3:PMF3"/>
    <mergeCell ref="PMG3:PMU3"/>
    <mergeCell ref="PHB3:PHP3"/>
    <mergeCell ref="PHQ3:PIE3"/>
    <mergeCell ref="PIF3:PIT3"/>
    <mergeCell ref="PIU3:PJI3"/>
    <mergeCell ref="PJJ3:PJX3"/>
    <mergeCell ref="PEE3:PES3"/>
    <mergeCell ref="PET3:PFH3"/>
    <mergeCell ref="PFI3:PFW3"/>
    <mergeCell ref="PFX3:PGL3"/>
    <mergeCell ref="PGM3:PHA3"/>
    <mergeCell ref="PBH3:PBV3"/>
    <mergeCell ref="PBW3:PCK3"/>
    <mergeCell ref="PCL3:PCZ3"/>
    <mergeCell ref="PDA3:PDO3"/>
    <mergeCell ref="PDP3:PED3"/>
    <mergeCell ref="OYK3:OYY3"/>
    <mergeCell ref="OYZ3:OZN3"/>
    <mergeCell ref="OZO3:PAC3"/>
    <mergeCell ref="PAD3:PAR3"/>
    <mergeCell ref="PAS3:PBG3"/>
    <mergeCell ref="OVN3:OWB3"/>
    <mergeCell ref="OWC3:OWQ3"/>
    <mergeCell ref="OWR3:OXF3"/>
    <mergeCell ref="OXG3:OXU3"/>
    <mergeCell ref="OXV3:OYJ3"/>
    <mergeCell ref="OSQ3:OTE3"/>
    <mergeCell ref="OTF3:OTT3"/>
    <mergeCell ref="OTU3:OUI3"/>
    <mergeCell ref="OUJ3:OUX3"/>
    <mergeCell ref="OUY3:OVM3"/>
    <mergeCell ref="OPT3:OQH3"/>
    <mergeCell ref="OQI3:OQW3"/>
    <mergeCell ref="OQX3:ORL3"/>
    <mergeCell ref="ORM3:OSA3"/>
    <mergeCell ref="OSB3:OSP3"/>
    <mergeCell ref="OMW3:ONK3"/>
    <mergeCell ref="ONL3:ONZ3"/>
    <mergeCell ref="OOA3:OOO3"/>
    <mergeCell ref="OOP3:OPD3"/>
    <mergeCell ref="OPE3:OPS3"/>
    <mergeCell ref="OJZ3:OKN3"/>
    <mergeCell ref="OKO3:OLC3"/>
    <mergeCell ref="OLD3:OLR3"/>
    <mergeCell ref="OLS3:OMG3"/>
    <mergeCell ref="OMH3:OMV3"/>
    <mergeCell ref="OHC3:OHQ3"/>
    <mergeCell ref="OHR3:OIF3"/>
    <mergeCell ref="OIG3:OIU3"/>
    <mergeCell ref="OIV3:OJJ3"/>
    <mergeCell ref="OJK3:OJY3"/>
    <mergeCell ref="OEF3:OET3"/>
    <mergeCell ref="OEU3:OFI3"/>
    <mergeCell ref="OFJ3:OFX3"/>
    <mergeCell ref="OFY3:OGM3"/>
    <mergeCell ref="OGN3:OHB3"/>
    <mergeCell ref="OBI3:OBW3"/>
    <mergeCell ref="OBX3:OCL3"/>
    <mergeCell ref="OCM3:ODA3"/>
    <mergeCell ref="ODB3:ODP3"/>
    <mergeCell ref="ODQ3:OEE3"/>
    <mergeCell ref="NYL3:NYZ3"/>
    <mergeCell ref="NZA3:NZO3"/>
    <mergeCell ref="NZP3:OAD3"/>
    <mergeCell ref="OAE3:OAS3"/>
    <mergeCell ref="OAT3:OBH3"/>
    <mergeCell ref="NVO3:NWC3"/>
    <mergeCell ref="NWD3:NWR3"/>
    <mergeCell ref="NWS3:NXG3"/>
    <mergeCell ref="NXH3:NXV3"/>
    <mergeCell ref="NXW3:NYK3"/>
    <mergeCell ref="NSR3:NTF3"/>
    <mergeCell ref="NTG3:NTU3"/>
    <mergeCell ref="NTV3:NUJ3"/>
    <mergeCell ref="NUK3:NUY3"/>
    <mergeCell ref="NUZ3:NVN3"/>
    <mergeCell ref="NPU3:NQI3"/>
    <mergeCell ref="NQJ3:NQX3"/>
    <mergeCell ref="NQY3:NRM3"/>
    <mergeCell ref="NRN3:NSB3"/>
    <mergeCell ref="NSC3:NSQ3"/>
    <mergeCell ref="NMX3:NNL3"/>
    <mergeCell ref="NNM3:NOA3"/>
    <mergeCell ref="NOB3:NOP3"/>
    <mergeCell ref="NOQ3:NPE3"/>
    <mergeCell ref="NPF3:NPT3"/>
    <mergeCell ref="NKA3:NKO3"/>
    <mergeCell ref="NKP3:NLD3"/>
    <mergeCell ref="NLE3:NLS3"/>
    <mergeCell ref="NLT3:NMH3"/>
    <mergeCell ref="NMI3:NMW3"/>
    <mergeCell ref="NHD3:NHR3"/>
    <mergeCell ref="NHS3:NIG3"/>
    <mergeCell ref="NIH3:NIV3"/>
    <mergeCell ref="NIW3:NJK3"/>
    <mergeCell ref="NJL3:NJZ3"/>
    <mergeCell ref="NEG3:NEU3"/>
    <mergeCell ref="NEV3:NFJ3"/>
    <mergeCell ref="NFK3:NFY3"/>
    <mergeCell ref="NFZ3:NGN3"/>
    <mergeCell ref="NGO3:NHC3"/>
    <mergeCell ref="NBJ3:NBX3"/>
    <mergeCell ref="NBY3:NCM3"/>
    <mergeCell ref="NCN3:NDB3"/>
    <mergeCell ref="NDC3:NDQ3"/>
    <mergeCell ref="NDR3:NEF3"/>
    <mergeCell ref="MYM3:MZA3"/>
    <mergeCell ref="MZB3:MZP3"/>
    <mergeCell ref="MZQ3:NAE3"/>
    <mergeCell ref="NAF3:NAT3"/>
    <mergeCell ref="NAU3:NBI3"/>
    <mergeCell ref="MVP3:MWD3"/>
    <mergeCell ref="MWE3:MWS3"/>
    <mergeCell ref="MWT3:MXH3"/>
    <mergeCell ref="MXI3:MXW3"/>
    <mergeCell ref="MXX3:MYL3"/>
    <mergeCell ref="MSS3:MTG3"/>
    <mergeCell ref="MTH3:MTV3"/>
    <mergeCell ref="MTW3:MUK3"/>
    <mergeCell ref="MUL3:MUZ3"/>
    <mergeCell ref="MVA3:MVO3"/>
    <mergeCell ref="MPV3:MQJ3"/>
    <mergeCell ref="MQK3:MQY3"/>
    <mergeCell ref="MQZ3:MRN3"/>
    <mergeCell ref="MRO3:MSC3"/>
    <mergeCell ref="MSD3:MSR3"/>
    <mergeCell ref="MMY3:MNM3"/>
    <mergeCell ref="MNN3:MOB3"/>
    <mergeCell ref="MOC3:MOQ3"/>
    <mergeCell ref="MOR3:MPF3"/>
    <mergeCell ref="MPG3:MPU3"/>
    <mergeCell ref="MKB3:MKP3"/>
    <mergeCell ref="MKQ3:MLE3"/>
    <mergeCell ref="MLF3:MLT3"/>
    <mergeCell ref="MLU3:MMI3"/>
    <mergeCell ref="MMJ3:MMX3"/>
    <mergeCell ref="MHE3:MHS3"/>
    <mergeCell ref="MHT3:MIH3"/>
    <mergeCell ref="MII3:MIW3"/>
    <mergeCell ref="MIX3:MJL3"/>
    <mergeCell ref="MJM3:MKA3"/>
    <mergeCell ref="MEH3:MEV3"/>
    <mergeCell ref="MEW3:MFK3"/>
    <mergeCell ref="MFL3:MFZ3"/>
    <mergeCell ref="MGA3:MGO3"/>
    <mergeCell ref="MGP3:MHD3"/>
    <mergeCell ref="MBK3:MBY3"/>
    <mergeCell ref="MBZ3:MCN3"/>
    <mergeCell ref="MCO3:MDC3"/>
    <mergeCell ref="MDD3:MDR3"/>
    <mergeCell ref="MDS3:MEG3"/>
    <mergeCell ref="LYN3:LZB3"/>
    <mergeCell ref="LZC3:LZQ3"/>
    <mergeCell ref="LZR3:MAF3"/>
    <mergeCell ref="MAG3:MAU3"/>
    <mergeCell ref="MAV3:MBJ3"/>
    <mergeCell ref="LVQ3:LWE3"/>
    <mergeCell ref="LWF3:LWT3"/>
    <mergeCell ref="LWU3:LXI3"/>
    <mergeCell ref="LXJ3:LXX3"/>
    <mergeCell ref="LXY3:LYM3"/>
    <mergeCell ref="LST3:LTH3"/>
    <mergeCell ref="LTI3:LTW3"/>
    <mergeCell ref="LTX3:LUL3"/>
    <mergeCell ref="LUM3:LVA3"/>
    <mergeCell ref="LVB3:LVP3"/>
    <mergeCell ref="LPW3:LQK3"/>
    <mergeCell ref="LQL3:LQZ3"/>
    <mergeCell ref="LRA3:LRO3"/>
    <mergeCell ref="LRP3:LSD3"/>
    <mergeCell ref="LSE3:LSS3"/>
    <mergeCell ref="LMZ3:LNN3"/>
    <mergeCell ref="LNO3:LOC3"/>
    <mergeCell ref="LOD3:LOR3"/>
    <mergeCell ref="LOS3:LPG3"/>
    <mergeCell ref="LPH3:LPV3"/>
    <mergeCell ref="LKC3:LKQ3"/>
    <mergeCell ref="LKR3:LLF3"/>
    <mergeCell ref="LLG3:LLU3"/>
    <mergeCell ref="LLV3:LMJ3"/>
    <mergeCell ref="LMK3:LMY3"/>
    <mergeCell ref="LHF3:LHT3"/>
    <mergeCell ref="LHU3:LII3"/>
    <mergeCell ref="LIJ3:LIX3"/>
    <mergeCell ref="LIY3:LJM3"/>
    <mergeCell ref="LJN3:LKB3"/>
    <mergeCell ref="LEI3:LEW3"/>
    <mergeCell ref="LEX3:LFL3"/>
    <mergeCell ref="LFM3:LGA3"/>
    <mergeCell ref="LGB3:LGP3"/>
    <mergeCell ref="LGQ3:LHE3"/>
    <mergeCell ref="LBL3:LBZ3"/>
    <mergeCell ref="LCA3:LCO3"/>
    <mergeCell ref="LCP3:LDD3"/>
    <mergeCell ref="LDE3:LDS3"/>
    <mergeCell ref="LDT3:LEH3"/>
    <mergeCell ref="KYO3:KZC3"/>
    <mergeCell ref="KZD3:KZR3"/>
    <mergeCell ref="KZS3:LAG3"/>
    <mergeCell ref="LAH3:LAV3"/>
    <mergeCell ref="LAW3:LBK3"/>
    <mergeCell ref="KVR3:KWF3"/>
    <mergeCell ref="KWG3:KWU3"/>
    <mergeCell ref="KWV3:KXJ3"/>
    <mergeCell ref="KXK3:KXY3"/>
    <mergeCell ref="KXZ3:KYN3"/>
    <mergeCell ref="KSU3:KTI3"/>
    <mergeCell ref="KTJ3:KTX3"/>
    <mergeCell ref="KTY3:KUM3"/>
    <mergeCell ref="KUN3:KVB3"/>
    <mergeCell ref="KVC3:KVQ3"/>
    <mergeCell ref="KPX3:KQL3"/>
    <mergeCell ref="KQM3:KRA3"/>
    <mergeCell ref="KRB3:KRP3"/>
    <mergeCell ref="KRQ3:KSE3"/>
    <mergeCell ref="KSF3:KST3"/>
    <mergeCell ref="KNA3:KNO3"/>
    <mergeCell ref="KNP3:KOD3"/>
    <mergeCell ref="KOE3:KOS3"/>
    <mergeCell ref="KOT3:KPH3"/>
    <mergeCell ref="KPI3:KPW3"/>
    <mergeCell ref="KKD3:KKR3"/>
    <mergeCell ref="KKS3:KLG3"/>
    <mergeCell ref="KLH3:KLV3"/>
    <mergeCell ref="KLW3:KMK3"/>
    <mergeCell ref="KML3:KMZ3"/>
    <mergeCell ref="KHG3:KHU3"/>
    <mergeCell ref="KHV3:KIJ3"/>
    <mergeCell ref="KIK3:KIY3"/>
    <mergeCell ref="KIZ3:KJN3"/>
    <mergeCell ref="KJO3:KKC3"/>
    <mergeCell ref="KEJ3:KEX3"/>
    <mergeCell ref="KEY3:KFM3"/>
    <mergeCell ref="KFN3:KGB3"/>
    <mergeCell ref="KGC3:KGQ3"/>
    <mergeCell ref="KGR3:KHF3"/>
    <mergeCell ref="KBM3:KCA3"/>
    <mergeCell ref="KCB3:KCP3"/>
    <mergeCell ref="KCQ3:KDE3"/>
    <mergeCell ref="KDF3:KDT3"/>
    <mergeCell ref="KDU3:KEI3"/>
    <mergeCell ref="JYP3:JZD3"/>
    <mergeCell ref="JZE3:JZS3"/>
    <mergeCell ref="JZT3:KAH3"/>
    <mergeCell ref="KAI3:KAW3"/>
    <mergeCell ref="KAX3:KBL3"/>
    <mergeCell ref="JVS3:JWG3"/>
    <mergeCell ref="JWH3:JWV3"/>
    <mergeCell ref="JWW3:JXK3"/>
    <mergeCell ref="JXL3:JXZ3"/>
    <mergeCell ref="JYA3:JYO3"/>
    <mergeCell ref="JSV3:JTJ3"/>
    <mergeCell ref="JTK3:JTY3"/>
    <mergeCell ref="JTZ3:JUN3"/>
    <mergeCell ref="JUO3:JVC3"/>
    <mergeCell ref="JVD3:JVR3"/>
    <mergeCell ref="JPY3:JQM3"/>
    <mergeCell ref="JQN3:JRB3"/>
    <mergeCell ref="JRC3:JRQ3"/>
    <mergeCell ref="JRR3:JSF3"/>
    <mergeCell ref="JSG3:JSU3"/>
    <mergeCell ref="JNB3:JNP3"/>
    <mergeCell ref="JNQ3:JOE3"/>
    <mergeCell ref="JOF3:JOT3"/>
    <mergeCell ref="JOU3:JPI3"/>
    <mergeCell ref="JPJ3:JPX3"/>
    <mergeCell ref="JKE3:JKS3"/>
    <mergeCell ref="JKT3:JLH3"/>
    <mergeCell ref="JLI3:JLW3"/>
    <mergeCell ref="JLX3:JML3"/>
    <mergeCell ref="JMM3:JNA3"/>
    <mergeCell ref="JHH3:JHV3"/>
    <mergeCell ref="JHW3:JIK3"/>
    <mergeCell ref="JIL3:JIZ3"/>
    <mergeCell ref="JJA3:JJO3"/>
    <mergeCell ref="JJP3:JKD3"/>
    <mergeCell ref="JEK3:JEY3"/>
    <mergeCell ref="JEZ3:JFN3"/>
    <mergeCell ref="JFO3:JGC3"/>
    <mergeCell ref="JGD3:JGR3"/>
    <mergeCell ref="JGS3:JHG3"/>
    <mergeCell ref="JBN3:JCB3"/>
    <mergeCell ref="JCC3:JCQ3"/>
    <mergeCell ref="JCR3:JDF3"/>
    <mergeCell ref="JDG3:JDU3"/>
    <mergeCell ref="JDV3:JEJ3"/>
    <mergeCell ref="IYQ3:IZE3"/>
    <mergeCell ref="IZF3:IZT3"/>
    <mergeCell ref="IZU3:JAI3"/>
    <mergeCell ref="JAJ3:JAX3"/>
    <mergeCell ref="JAY3:JBM3"/>
    <mergeCell ref="IVT3:IWH3"/>
    <mergeCell ref="IWI3:IWW3"/>
    <mergeCell ref="IWX3:IXL3"/>
    <mergeCell ref="IXM3:IYA3"/>
    <mergeCell ref="IYB3:IYP3"/>
    <mergeCell ref="ISW3:ITK3"/>
    <mergeCell ref="ITL3:ITZ3"/>
    <mergeCell ref="IUA3:IUO3"/>
    <mergeCell ref="IUP3:IVD3"/>
    <mergeCell ref="IVE3:IVS3"/>
    <mergeCell ref="IPZ3:IQN3"/>
    <mergeCell ref="IQO3:IRC3"/>
    <mergeCell ref="IRD3:IRR3"/>
    <mergeCell ref="IRS3:ISG3"/>
    <mergeCell ref="ISH3:ISV3"/>
    <mergeCell ref="INC3:INQ3"/>
    <mergeCell ref="INR3:IOF3"/>
    <mergeCell ref="IOG3:IOU3"/>
    <mergeCell ref="IOV3:IPJ3"/>
    <mergeCell ref="IPK3:IPY3"/>
    <mergeCell ref="IKF3:IKT3"/>
    <mergeCell ref="IKU3:ILI3"/>
    <mergeCell ref="ILJ3:ILX3"/>
    <mergeCell ref="ILY3:IMM3"/>
    <mergeCell ref="IMN3:INB3"/>
    <mergeCell ref="IHI3:IHW3"/>
    <mergeCell ref="IHX3:IIL3"/>
    <mergeCell ref="IIM3:IJA3"/>
    <mergeCell ref="IJB3:IJP3"/>
    <mergeCell ref="IJQ3:IKE3"/>
    <mergeCell ref="IEL3:IEZ3"/>
    <mergeCell ref="IFA3:IFO3"/>
    <mergeCell ref="IFP3:IGD3"/>
    <mergeCell ref="IGE3:IGS3"/>
    <mergeCell ref="IGT3:IHH3"/>
    <mergeCell ref="IBO3:ICC3"/>
    <mergeCell ref="ICD3:ICR3"/>
    <mergeCell ref="ICS3:IDG3"/>
    <mergeCell ref="IDH3:IDV3"/>
    <mergeCell ref="IDW3:IEK3"/>
    <mergeCell ref="HYR3:HZF3"/>
    <mergeCell ref="HZG3:HZU3"/>
    <mergeCell ref="HZV3:IAJ3"/>
    <mergeCell ref="IAK3:IAY3"/>
    <mergeCell ref="IAZ3:IBN3"/>
    <mergeCell ref="HVU3:HWI3"/>
    <mergeCell ref="HWJ3:HWX3"/>
    <mergeCell ref="HWY3:HXM3"/>
    <mergeCell ref="HXN3:HYB3"/>
    <mergeCell ref="HYC3:HYQ3"/>
    <mergeCell ref="HSX3:HTL3"/>
    <mergeCell ref="HTM3:HUA3"/>
    <mergeCell ref="HUB3:HUP3"/>
    <mergeCell ref="HUQ3:HVE3"/>
    <mergeCell ref="HVF3:HVT3"/>
    <mergeCell ref="HQA3:HQO3"/>
    <mergeCell ref="HQP3:HRD3"/>
    <mergeCell ref="HRE3:HRS3"/>
    <mergeCell ref="HRT3:HSH3"/>
    <mergeCell ref="HSI3:HSW3"/>
    <mergeCell ref="HND3:HNR3"/>
    <mergeCell ref="HNS3:HOG3"/>
    <mergeCell ref="HOH3:HOV3"/>
    <mergeCell ref="HOW3:HPK3"/>
    <mergeCell ref="HPL3:HPZ3"/>
    <mergeCell ref="HKG3:HKU3"/>
    <mergeCell ref="HKV3:HLJ3"/>
    <mergeCell ref="HLK3:HLY3"/>
    <mergeCell ref="HLZ3:HMN3"/>
    <mergeCell ref="HMO3:HNC3"/>
    <mergeCell ref="HHJ3:HHX3"/>
    <mergeCell ref="HHY3:HIM3"/>
    <mergeCell ref="HIN3:HJB3"/>
    <mergeCell ref="HJC3:HJQ3"/>
    <mergeCell ref="HJR3:HKF3"/>
    <mergeCell ref="HEM3:HFA3"/>
    <mergeCell ref="HFB3:HFP3"/>
    <mergeCell ref="HFQ3:HGE3"/>
    <mergeCell ref="HGF3:HGT3"/>
    <mergeCell ref="HGU3:HHI3"/>
    <mergeCell ref="HBP3:HCD3"/>
    <mergeCell ref="HCE3:HCS3"/>
    <mergeCell ref="HCT3:HDH3"/>
    <mergeCell ref="HDI3:HDW3"/>
    <mergeCell ref="HDX3:HEL3"/>
    <mergeCell ref="GYS3:GZG3"/>
    <mergeCell ref="GZH3:GZV3"/>
    <mergeCell ref="GZW3:HAK3"/>
    <mergeCell ref="HAL3:HAZ3"/>
    <mergeCell ref="HBA3:HBO3"/>
    <mergeCell ref="GVV3:GWJ3"/>
    <mergeCell ref="GWK3:GWY3"/>
    <mergeCell ref="GWZ3:GXN3"/>
    <mergeCell ref="GXO3:GYC3"/>
    <mergeCell ref="GYD3:GYR3"/>
    <mergeCell ref="GSY3:GTM3"/>
    <mergeCell ref="GTN3:GUB3"/>
    <mergeCell ref="GUC3:GUQ3"/>
    <mergeCell ref="GUR3:GVF3"/>
    <mergeCell ref="GVG3:GVU3"/>
    <mergeCell ref="GQB3:GQP3"/>
    <mergeCell ref="GQQ3:GRE3"/>
    <mergeCell ref="GRF3:GRT3"/>
    <mergeCell ref="GRU3:GSI3"/>
    <mergeCell ref="GSJ3:GSX3"/>
    <mergeCell ref="GNE3:GNS3"/>
    <mergeCell ref="GNT3:GOH3"/>
    <mergeCell ref="GOI3:GOW3"/>
    <mergeCell ref="GOX3:GPL3"/>
    <mergeCell ref="GPM3:GQA3"/>
    <mergeCell ref="GKH3:GKV3"/>
    <mergeCell ref="GKW3:GLK3"/>
    <mergeCell ref="GLL3:GLZ3"/>
    <mergeCell ref="GMA3:GMO3"/>
    <mergeCell ref="GMP3:GND3"/>
    <mergeCell ref="GHK3:GHY3"/>
    <mergeCell ref="GHZ3:GIN3"/>
    <mergeCell ref="GIO3:GJC3"/>
    <mergeCell ref="GJD3:GJR3"/>
    <mergeCell ref="GJS3:GKG3"/>
    <mergeCell ref="GEN3:GFB3"/>
    <mergeCell ref="GFC3:GFQ3"/>
    <mergeCell ref="GFR3:GGF3"/>
    <mergeCell ref="GGG3:GGU3"/>
    <mergeCell ref="GGV3:GHJ3"/>
    <mergeCell ref="GBQ3:GCE3"/>
    <mergeCell ref="GCF3:GCT3"/>
    <mergeCell ref="GCU3:GDI3"/>
    <mergeCell ref="GDJ3:GDX3"/>
    <mergeCell ref="GDY3:GEM3"/>
    <mergeCell ref="FYT3:FZH3"/>
    <mergeCell ref="FZI3:FZW3"/>
    <mergeCell ref="FZX3:GAL3"/>
    <mergeCell ref="GAM3:GBA3"/>
    <mergeCell ref="GBB3:GBP3"/>
    <mergeCell ref="FVW3:FWK3"/>
    <mergeCell ref="FWL3:FWZ3"/>
    <mergeCell ref="FXA3:FXO3"/>
    <mergeCell ref="FXP3:FYD3"/>
    <mergeCell ref="FYE3:FYS3"/>
    <mergeCell ref="FSZ3:FTN3"/>
    <mergeCell ref="FTO3:FUC3"/>
    <mergeCell ref="FUD3:FUR3"/>
    <mergeCell ref="FUS3:FVG3"/>
    <mergeCell ref="FVH3:FVV3"/>
    <mergeCell ref="FQC3:FQQ3"/>
    <mergeCell ref="FQR3:FRF3"/>
    <mergeCell ref="FRG3:FRU3"/>
    <mergeCell ref="FRV3:FSJ3"/>
    <mergeCell ref="FSK3:FSY3"/>
    <mergeCell ref="FNF3:FNT3"/>
    <mergeCell ref="FNU3:FOI3"/>
    <mergeCell ref="FOJ3:FOX3"/>
    <mergeCell ref="FOY3:FPM3"/>
    <mergeCell ref="FPN3:FQB3"/>
    <mergeCell ref="FKI3:FKW3"/>
    <mergeCell ref="FKX3:FLL3"/>
    <mergeCell ref="FLM3:FMA3"/>
    <mergeCell ref="FMB3:FMP3"/>
    <mergeCell ref="FMQ3:FNE3"/>
    <mergeCell ref="FHL3:FHZ3"/>
    <mergeCell ref="FIA3:FIO3"/>
    <mergeCell ref="FIP3:FJD3"/>
    <mergeCell ref="FJE3:FJS3"/>
    <mergeCell ref="FJT3:FKH3"/>
    <mergeCell ref="FEO3:FFC3"/>
    <mergeCell ref="FFD3:FFR3"/>
    <mergeCell ref="FFS3:FGG3"/>
    <mergeCell ref="FGH3:FGV3"/>
    <mergeCell ref="FGW3:FHK3"/>
    <mergeCell ref="FBR3:FCF3"/>
    <mergeCell ref="FCG3:FCU3"/>
    <mergeCell ref="FCV3:FDJ3"/>
    <mergeCell ref="FDK3:FDY3"/>
    <mergeCell ref="FDZ3:FEN3"/>
    <mergeCell ref="EYU3:EZI3"/>
    <mergeCell ref="EZJ3:EZX3"/>
    <mergeCell ref="EZY3:FAM3"/>
    <mergeCell ref="FAN3:FBB3"/>
    <mergeCell ref="FBC3:FBQ3"/>
    <mergeCell ref="EVX3:EWL3"/>
    <mergeCell ref="EWM3:EXA3"/>
    <mergeCell ref="EXB3:EXP3"/>
    <mergeCell ref="EXQ3:EYE3"/>
    <mergeCell ref="EYF3:EYT3"/>
    <mergeCell ref="ETA3:ETO3"/>
    <mergeCell ref="ETP3:EUD3"/>
    <mergeCell ref="EUE3:EUS3"/>
    <mergeCell ref="EUT3:EVH3"/>
    <mergeCell ref="EVI3:EVW3"/>
    <mergeCell ref="EQD3:EQR3"/>
    <mergeCell ref="EQS3:ERG3"/>
    <mergeCell ref="ERH3:ERV3"/>
    <mergeCell ref="ERW3:ESK3"/>
    <mergeCell ref="ESL3:ESZ3"/>
    <mergeCell ref="ENG3:ENU3"/>
    <mergeCell ref="ENV3:EOJ3"/>
    <mergeCell ref="EOK3:EOY3"/>
    <mergeCell ref="EOZ3:EPN3"/>
    <mergeCell ref="EPO3:EQC3"/>
    <mergeCell ref="EKJ3:EKX3"/>
    <mergeCell ref="EKY3:ELM3"/>
    <mergeCell ref="ELN3:EMB3"/>
    <mergeCell ref="EMC3:EMQ3"/>
    <mergeCell ref="EMR3:ENF3"/>
    <mergeCell ref="EHM3:EIA3"/>
    <mergeCell ref="EIB3:EIP3"/>
    <mergeCell ref="EIQ3:EJE3"/>
    <mergeCell ref="EJF3:EJT3"/>
    <mergeCell ref="EJU3:EKI3"/>
    <mergeCell ref="EEP3:EFD3"/>
    <mergeCell ref="EFE3:EFS3"/>
    <mergeCell ref="EFT3:EGH3"/>
    <mergeCell ref="EGI3:EGW3"/>
    <mergeCell ref="EGX3:EHL3"/>
    <mergeCell ref="EBS3:ECG3"/>
    <mergeCell ref="ECH3:ECV3"/>
    <mergeCell ref="ECW3:EDK3"/>
    <mergeCell ref="EDL3:EDZ3"/>
    <mergeCell ref="EEA3:EEO3"/>
    <mergeCell ref="DYV3:DZJ3"/>
    <mergeCell ref="DZK3:DZY3"/>
    <mergeCell ref="DZZ3:EAN3"/>
    <mergeCell ref="EAO3:EBC3"/>
    <mergeCell ref="EBD3:EBR3"/>
    <mergeCell ref="DVY3:DWM3"/>
    <mergeCell ref="DWN3:DXB3"/>
    <mergeCell ref="DXC3:DXQ3"/>
    <mergeCell ref="DXR3:DYF3"/>
    <mergeCell ref="DYG3:DYU3"/>
    <mergeCell ref="DTB3:DTP3"/>
    <mergeCell ref="DTQ3:DUE3"/>
    <mergeCell ref="DUF3:DUT3"/>
    <mergeCell ref="DUU3:DVI3"/>
    <mergeCell ref="DVJ3:DVX3"/>
    <mergeCell ref="DQE3:DQS3"/>
    <mergeCell ref="DQT3:DRH3"/>
    <mergeCell ref="DRI3:DRW3"/>
    <mergeCell ref="DRX3:DSL3"/>
    <mergeCell ref="DSM3:DTA3"/>
    <mergeCell ref="DNH3:DNV3"/>
    <mergeCell ref="DNW3:DOK3"/>
    <mergeCell ref="DOL3:DOZ3"/>
    <mergeCell ref="DPA3:DPO3"/>
    <mergeCell ref="DPP3:DQD3"/>
    <mergeCell ref="DKK3:DKY3"/>
    <mergeCell ref="DKZ3:DLN3"/>
    <mergeCell ref="DLO3:DMC3"/>
    <mergeCell ref="DMD3:DMR3"/>
    <mergeCell ref="DMS3:DNG3"/>
    <mergeCell ref="DHN3:DIB3"/>
    <mergeCell ref="DIC3:DIQ3"/>
    <mergeCell ref="DIR3:DJF3"/>
    <mergeCell ref="DJG3:DJU3"/>
    <mergeCell ref="DJV3:DKJ3"/>
    <mergeCell ref="DEQ3:DFE3"/>
    <mergeCell ref="DFF3:DFT3"/>
    <mergeCell ref="DFU3:DGI3"/>
    <mergeCell ref="DGJ3:DGX3"/>
    <mergeCell ref="DGY3:DHM3"/>
    <mergeCell ref="DBT3:DCH3"/>
    <mergeCell ref="DCI3:DCW3"/>
    <mergeCell ref="DCX3:DDL3"/>
    <mergeCell ref="DDM3:DEA3"/>
    <mergeCell ref="DEB3:DEP3"/>
    <mergeCell ref="CYW3:CZK3"/>
    <mergeCell ref="CZL3:CZZ3"/>
    <mergeCell ref="DAA3:DAO3"/>
    <mergeCell ref="DAP3:DBD3"/>
    <mergeCell ref="DBE3:DBS3"/>
    <mergeCell ref="CVZ3:CWN3"/>
    <mergeCell ref="CWO3:CXC3"/>
    <mergeCell ref="CXD3:CXR3"/>
    <mergeCell ref="CXS3:CYG3"/>
    <mergeCell ref="CYH3:CYV3"/>
    <mergeCell ref="CTC3:CTQ3"/>
    <mergeCell ref="CTR3:CUF3"/>
    <mergeCell ref="CUG3:CUU3"/>
    <mergeCell ref="CUV3:CVJ3"/>
    <mergeCell ref="CVK3:CVY3"/>
    <mergeCell ref="CQF3:CQT3"/>
    <mergeCell ref="CQU3:CRI3"/>
    <mergeCell ref="CRJ3:CRX3"/>
    <mergeCell ref="CRY3:CSM3"/>
    <mergeCell ref="CSN3:CTB3"/>
    <mergeCell ref="CNI3:CNW3"/>
    <mergeCell ref="CNX3:COL3"/>
    <mergeCell ref="COM3:CPA3"/>
    <mergeCell ref="CPB3:CPP3"/>
    <mergeCell ref="CPQ3:CQE3"/>
    <mergeCell ref="CKL3:CKZ3"/>
    <mergeCell ref="CLA3:CLO3"/>
    <mergeCell ref="CLP3:CMD3"/>
    <mergeCell ref="CME3:CMS3"/>
    <mergeCell ref="CMT3:CNH3"/>
    <mergeCell ref="CHO3:CIC3"/>
    <mergeCell ref="CID3:CIR3"/>
    <mergeCell ref="CIS3:CJG3"/>
    <mergeCell ref="CJH3:CJV3"/>
    <mergeCell ref="CJW3:CKK3"/>
    <mergeCell ref="CER3:CFF3"/>
    <mergeCell ref="CFG3:CFU3"/>
    <mergeCell ref="CFV3:CGJ3"/>
    <mergeCell ref="CGK3:CGY3"/>
    <mergeCell ref="CGZ3:CHN3"/>
    <mergeCell ref="CBU3:CCI3"/>
    <mergeCell ref="CCJ3:CCX3"/>
    <mergeCell ref="CCY3:CDM3"/>
    <mergeCell ref="CDN3:CEB3"/>
    <mergeCell ref="CEC3:CEQ3"/>
    <mergeCell ref="BYX3:BZL3"/>
    <mergeCell ref="BZM3:CAA3"/>
    <mergeCell ref="CAB3:CAP3"/>
    <mergeCell ref="CAQ3:CBE3"/>
    <mergeCell ref="CBF3:CBT3"/>
    <mergeCell ref="BWA3:BWO3"/>
    <mergeCell ref="BWP3:BXD3"/>
    <mergeCell ref="BXE3:BXS3"/>
    <mergeCell ref="BXT3:BYH3"/>
    <mergeCell ref="BYI3:BYW3"/>
    <mergeCell ref="BTD3:BTR3"/>
    <mergeCell ref="BTS3:BUG3"/>
    <mergeCell ref="BUH3:BUV3"/>
    <mergeCell ref="BUW3:BVK3"/>
    <mergeCell ref="BVL3:BVZ3"/>
    <mergeCell ref="BQG3:BQU3"/>
    <mergeCell ref="BQV3:BRJ3"/>
    <mergeCell ref="BRK3:BRY3"/>
    <mergeCell ref="BRZ3:BSN3"/>
    <mergeCell ref="BSO3:BTC3"/>
    <mergeCell ref="BNJ3:BNX3"/>
    <mergeCell ref="BNY3:BOM3"/>
    <mergeCell ref="BON3:BPB3"/>
    <mergeCell ref="BPC3:BPQ3"/>
    <mergeCell ref="BPR3:BQF3"/>
    <mergeCell ref="BKM3:BLA3"/>
    <mergeCell ref="BLB3:BLP3"/>
    <mergeCell ref="BLQ3:BME3"/>
    <mergeCell ref="BMF3:BMT3"/>
    <mergeCell ref="BMU3:BNI3"/>
    <mergeCell ref="BHP3:BID3"/>
    <mergeCell ref="BIE3:BIS3"/>
    <mergeCell ref="BIT3:BJH3"/>
    <mergeCell ref="BJI3:BJW3"/>
    <mergeCell ref="BJX3:BKL3"/>
    <mergeCell ref="BES3:BFG3"/>
    <mergeCell ref="BFH3:BFV3"/>
    <mergeCell ref="BFW3:BGK3"/>
    <mergeCell ref="BGL3:BGZ3"/>
    <mergeCell ref="BHA3:BHO3"/>
    <mergeCell ref="BBV3:BCJ3"/>
    <mergeCell ref="BCK3:BCY3"/>
    <mergeCell ref="BCZ3:BDN3"/>
    <mergeCell ref="BDO3:BEC3"/>
    <mergeCell ref="BED3:BER3"/>
    <mergeCell ref="AYY3:AZM3"/>
    <mergeCell ref="AZN3:BAB3"/>
    <mergeCell ref="BAC3:BAQ3"/>
    <mergeCell ref="BAR3:BBF3"/>
    <mergeCell ref="BBG3:BBU3"/>
    <mergeCell ref="AWB3:AWP3"/>
    <mergeCell ref="AWQ3:AXE3"/>
    <mergeCell ref="AXF3:AXT3"/>
    <mergeCell ref="AXU3:AYI3"/>
    <mergeCell ref="AYJ3:AYX3"/>
    <mergeCell ref="ATE3:ATS3"/>
    <mergeCell ref="ATT3:AUH3"/>
    <mergeCell ref="AUI3:AUW3"/>
    <mergeCell ref="AUX3:AVL3"/>
    <mergeCell ref="AVM3:AWA3"/>
    <mergeCell ref="AQH3:AQV3"/>
    <mergeCell ref="AQW3:ARK3"/>
    <mergeCell ref="ARL3:ARZ3"/>
    <mergeCell ref="ASA3:ASO3"/>
    <mergeCell ref="ASP3:ATD3"/>
    <mergeCell ref="ANK3:ANY3"/>
    <mergeCell ref="ANZ3:AON3"/>
    <mergeCell ref="AOO3:APC3"/>
    <mergeCell ref="APD3:APR3"/>
    <mergeCell ref="APS3:AQG3"/>
    <mergeCell ref="AKN3:ALB3"/>
    <mergeCell ref="ALC3:ALQ3"/>
    <mergeCell ref="ALR3:AMF3"/>
    <mergeCell ref="AMG3:AMU3"/>
    <mergeCell ref="AMV3:ANJ3"/>
    <mergeCell ref="AHQ3:AIE3"/>
    <mergeCell ref="AIF3:AIT3"/>
    <mergeCell ref="AIU3:AJI3"/>
    <mergeCell ref="AJJ3:AJX3"/>
    <mergeCell ref="AJY3:AKM3"/>
    <mergeCell ref="AET3:AFH3"/>
    <mergeCell ref="AFI3:AFW3"/>
    <mergeCell ref="AFX3:AGL3"/>
    <mergeCell ref="AGM3:AHA3"/>
    <mergeCell ref="AHB3:AHP3"/>
    <mergeCell ref="ABW3:ACK3"/>
    <mergeCell ref="ACL3:ACZ3"/>
    <mergeCell ref="ADA3:ADO3"/>
    <mergeCell ref="ADP3:AED3"/>
    <mergeCell ref="AEE3:AES3"/>
    <mergeCell ref="YZ3:ZN3"/>
    <mergeCell ref="ZO3:AAC3"/>
    <mergeCell ref="AAD3:AAR3"/>
    <mergeCell ref="AAS3:ABG3"/>
    <mergeCell ref="ABH3:ABV3"/>
    <mergeCell ref="WC3:WQ3"/>
    <mergeCell ref="WR3:XF3"/>
    <mergeCell ref="XG3:XU3"/>
    <mergeCell ref="XV3:YJ3"/>
    <mergeCell ref="YK3:YY3"/>
    <mergeCell ref="TF3:TT3"/>
    <mergeCell ref="TU3:UI3"/>
    <mergeCell ref="UJ3:UX3"/>
    <mergeCell ref="UY3:VM3"/>
    <mergeCell ref="VN3:WB3"/>
    <mergeCell ref="RM3:SA3"/>
    <mergeCell ref="SB3:SP3"/>
    <mergeCell ref="SQ3:TE3"/>
    <mergeCell ref="NL3:NZ3"/>
    <mergeCell ref="OA3:OO3"/>
    <mergeCell ref="OP3:PD3"/>
    <mergeCell ref="PE3:PS3"/>
    <mergeCell ref="PT3:QH3"/>
    <mergeCell ref="KO3:LC3"/>
    <mergeCell ref="LD3:LR3"/>
    <mergeCell ref="LS3:MG3"/>
    <mergeCell ref="MH3:MV3"/>
    <mergeCell ref="MW3:NK3"/>
    <mergeCell ref="HR3:IF3"/>
    <mergeCell ref="IG3:IU3"/>
    <mergeCell ref="IV3:JJ3"/>
    <mergeCell ref="JK3:JY3"/>
    <mergeCell ref="JZ3:KN3"/>
    <mergeCell ref="EU3:FI3"/>
    <mergeCell ref="FJ3:FX3"/>
    <mergeCell ref="FY3:GM3"/>
    <mergeCell ref="GN3:HB3"/>
    <mergeCell ref="HC3:HQ3"/>
    <mergeCell ref="BX3:CL3"/>
    <mergeCell ref="CM3:DA3"/>
    <mergeCell ref="DB3:DP3"/>
    <mergeCell ref="DQ3:EE3"/>
    <mergeCell ref="EF3:ET3"/>
    <mergeCell ref="A3:O3"/>
    <mergeCell ref="P3:AD3"/>
    <mergeCell ref="AE3:AS3"/>
    <mergeCell ref="AT3:BH3"/>
    <mergeCell ref="BI3:BW3"/>
    <mergeCell ref="QI3:QW3"/>
    <mergeCell ref="QX3:RL3"/>
  </mergeCells>
  <pageMargins left="0.70866141732283472" right="0.70866141732283472" top="0.74803149606299213" bottom="0.74803149606299213" header="0.31496062992125984" footer="0.31496062992125984"/>
  <pageSetup paperSize="9" scale="11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ЗАКАЗ СВОД</vt:lpstr>
      <vt:lpstr>ДОЙПАК</vt:lpstr>
      <vt:lpstr>ШОУБОКС</vt:lpstr>
      <vt:lpstr>РЕКБОКС</vt:lpstr>
      <vt:lpstr>РЕКБОКС!Область_печати</vt:lpstr>
      <vt:lpstr>ШОУБОКС!Область_печати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Глянь Евгения Викторовна</dc:creator>
  <cp:lastModifiedBy>manager</cp:lastModifiedBy>
  <dcterms:created xsi:type="dcterms:W3CDTF">2019-11-05T15:04:02Z</dcterms:created>
  <dcterms:modified xsi:type="dcterms:W3CDTF">2020-10-28T12:49:45Z</dcterms:modified>
</cp:coreProperties>
</file>